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782\Desktop\5. 2023 CG FOLDER\1. ALLOCATIONS\"/>
    </mc:Choice>
  </mc:AlternateContent>
  <bookViews>
    <workbookView xWindow="-110" yWindow="-110" windowWidth="19420" windowHeight="10420"/>
  </bookViews>
  <sheets>
    <sheet name="Summary" sheetId="1" r:id="rId1"/>
    <sheet name="DC42" sheetId="2" r:id="rId2"/>
    <sheet name="DC48" sheetId="3" r:id="rId3"/>
    <sheet name="EKU" sheetId="4" r:id="rId4"/>
    <sheet name="GT421" sheetId="5" r:id="rId5"/>
    <sheet name="GT422" sheetId="6" r:id="rId6"/>
    <sheet name="GT423" sheetId="7" r:id="rId7"/>
    <sheet name="GT481" sheetId="8" r:id="rId8"/>
    <sheet name="GT484" sheetId="9" r:id="rId9"/>
    <sheet name="GT485" sheetId="10" r:id="rId10"/>
    <sheet name="JHB" sheetId="11" r:id="rId11"/>
    <sheet name="TSH" sheetId="12" r:id="rId12"/>
  </sheets>
  <definedNames>
    <definedName name="_xlnm.Print_Area" localSheetId="1">'DC42'!$A$1:$H$180</definedName>
    <definedName name="_xlnm.Print_Area" localSheetId="2">'DC48'!$A$1:$H$180</definedName>
    <definedName name="_xlnm.Print_Area" localSheetId="3">EKU!$A$1:$H$180</definedName>
    <definedName name="_xlnm.Print_Area" localSheetId="4">'GT421'!$A$1:$H$180</definedName>
    <definedName name="_xlnm.Print_Area" localSheetId="5">'GT422'!$A$1:$H$180</definedName>
    <definedName name="_xlnm.Print_Area" localSheetId="6">'GT423'!$A$1:$H$180</definedName>
    <definedName name="_xlnm.Print_Area" localSheetId="7">'GT481'!$A$1:$H$180</definedName>
    <definedName name="_xlnm.Print_Area" localSheetId="8">'GT484'!$A$1:$H$180</definedName>
    <definedName name="_xlnm.Print_Area" localSheetId="9">'GT485'!$A$1:$H$180</definedName>
    <definedName name="_xlnm.Print_Area" localSheetId="10">JHB!$A$1:$H$180</definedName>
    <definedName name="_xlnm.Print_Area" localSheetId="0">Summary!$A$1:$H$180</definedName>
    <definedName name="_xlnm.Print_Area" localSheetId="11">TSH!$A$1:$H$180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6" i="1" l="1"/>
  <c r="G48" i="1"/>
  <c r="H48" i="1"/>
  <c r="G49" i="1"/>
  <c r="H49" i="1"/>
  <c r="G50" i="1"/>
  <c r="H50" i="1"/>
  <c r="G51" i="1"/>
  <c r="H51" i="1"/>
  <c r="G54" i="1"/>
  <c r="H54" i="1"/>
  <c r="G55" i="1"/>
  <c r="H55" i="1"/>
  <c r="G56" i="1"/>
  <c r="H56" i="1"/>
  <c r="G57" i="1"/>
  <c r="H57" i="1"/>
  <c r="G60" i="1"/>
  <c r="H60" i="1"/>
  <c r="G61" i="1"/>
  <c r="H61" i="1"/>
  <c r="G62" i="1"/>
  <c r="H62" i="1"/>
  <c r="G63" i="1"/>
  <c r="H63" i="1"/>
  <c r="G66" i="1"/>
  <c r="H66" i="1"/>
  <c r="G67" i="1"/>
  <c r="H67" i="1"/>
  <c r="G68" i="1"/>
  <c r="H68" i="1"/>
  <c r="G69" i="1"/>
  <c r="H69" i="1"/>
  <c r="G72" i="1"/>
  <c r="H72" i="1"/>
  <c r="G73" i="1"/>
  <c r="H73" i="1"/>
  <c r="G74" i="1"/>
  <c r="H74" i="1"/>
  <c r="G75" i="1"/>
  <c r="H75" i="1"/>
  <c r="G78" i="1"/>
  <c r="H78" i="1"/>
  <c r="G79" i="1"/>
  <c r="H79" i="1"/>
  <c r="G80" i="1"/>
  <c r="H80" i="1"/>
  <c r="G81" i="1"/>
  <c r="H81" i="1"/>
  <c r="G84" i="1"/>
  <c r="H84" i="1"/>
  <c r="G85" i="1"/>
  <c r="H85" i="1"/>
  <c r="G86" i="1"/>
  <c r="H86" i="1"/>
  <c r="G87" i="1"/>
  <c r="H87" i="1"/>
  <c r="G90" i="1"/>
  <c r="H90" i="1"/>
  <c r="G91" i="1"/>
  <c r="H91" i="1"/>
  <c r="G92" i="1"/>
  <c r="H92" i="1"/>
  <c r="G93" i="1"/>
  <c r="H93" i="1"/>
  <c r="G96" i="1"/>
  <c r="H96" i="1"/>
  <c r="G97" i="1"/>
  <c r="H97" i="1"/>
  <c r="G98" i="1"/>
  <c r="H98" i="1"/>
  <c r="G99" i="1"/>
  <c r="H99" i="1"/>
  <c r="G102" i="1"/>
  <c r="H102" i="1"/>
  <c r="G103" i="1"/>
  <c r="H103" i="1"/>
  <c r="G104" i="1"/>
  <c r="H104" i="1"/>
  <c r="G105" i="1"/>
  <c r="H105" i="1"/>
  <c r="G108" i="1"/>
  <c r="H108" i="1"/>
  <c r="G109" i="1"/>
  <c r="H109" i="1"/>
  <c r="G110" i="1"/>
  <c r="H110" i="1"/>
  <c r="G111" i="1"/>
  <c r="H111" i="1"/>
  <c r="G114" i="1"/>
  <c r="H114" i="1"/>
  <c r="G115" i="1"/>
  <c r="H115" i="1"/>
  <c r="G116" i="1"/>
  <c r="H116" i="1"/>
  <c r="G117" i="1"/>
  <c r="H117" i="1"/>
  <c r="F49" i="1"/>
  <c r="F50" i="1"/>
  <c r="F51" i="1"/>
  <c r="F54" i="1"/>
  <c r="F55" i="1"/>
  <c r="F56" i="1"/>
  <c r="F57" i="1"/>
  <c r="F60" i="1"/>
  <c r="F61" i="1"/>
  <c r="F62" i="1"/>
  <c r="F63" i="1"/>
  <c r="F67" i="1"/>
  <c r="F68" i="1"/>
  <c r="F69" i="1"/>
  <c r="F72" i="1"/>
  <c r="F73" i="1"/>
  <c r="F74" i="1"/>
  <c r="F75" i="1"/>
  <c r="F78" i="1"/>
  <c r="F79" i="1"/>
  <c r="F80" i="1"/>
  <c r="F81" i="1"/>
  <c r="F84" i="1"/>
  <c r="F85" i="1"/>
  <c r="F86" i="1"/>
  <c r="F87" i="1"/>
  <c r="F90" i="1"/>
  <c r="F91" i="1"/>
  <c r="F92" i="1"/>
  <c r="F93" i="1"/>
  <c r="F96" i="1"/>
  <c r="F97" i="1"/>
  <c r="F98" i="1"/>
  <c r="F99" i="1"/>
  <c r="F102" i="1"/>
  <c r="F103" i="1"/>
  <c r="F104" i="1"/>
  <c r="F105" i="1"/>
  <c r="F108" i="1"/>
  <c r="F109" i="1"/>
  <c r="F110" i="1"/>
  <c r="F111" i="1"/>
  <c r="F114" i="1"/>
  <c r="F115" i="1"/>
  <c r="F116" i="1"/>
  <c r="F117" i="1"/>
  <c r="F48" i="1"/>
  <c r="H113" i="2" l="1"/>
  <c r="G113" i="2"/>
  <c r="F113" i="2"/>
  <c r="H107" i="2"/>
  <c r="G107" i="2"/>
  <c r="F107" i="2"/>
  <c r="H101" i="2"/>
  <c r="G101" i="2"/>
  <c r="F101" i="2"/>
  <c r="H95" i="2"/>
  <c r="G95" i="2"/>
  <c r="F95" i="2"/>
  <c r="H89" i="2"/>
  <c r="G89" i="2"/>
  <c r="F89" i="2"/>
  <c r="H83" i="2"/>
  <c r="G83" i="2"/>
  <c r="F83" i="2"/>
  <c r="H77" i="2"/>
  <c r="G77" i="2"/>
  <c r="F77" i="2"/>
  <c r="H71" i="2"/>
  <c r="G71" i="2"/>
  <c r="F71" i="2"/>
  <c r="H65" i="2"/>
  <c r="G65" i="2"/>
  <c r="F65" i="2"/>
  <c r="H59" i="2"/>
  <c r="G59" i="2"/>
  <c r="F59" i="2"/>
  <c r="H53" i="2"/>
  <c r="G53" i="2"/>
  <c r="F53" i="2"/>
  <c r="H47" i="2"/>
  <c r="G47" i="2"/>
  <c r="F47" i="2"/>
  <c r="H113" i="3"/>
  <c r="G113" i="3"/>
  <c r="F113" i="3"/>
  <c r="H107" i="3"/>
  <c r="G107" i="3"/>
  <c r="F107" i="3"/>
  <c r="H101" i="3"/>
  <c r="G101" i="3"/>
  <c r="F101" i="3"/>
  <c r="H95" i="3"/>
  <c r="G95" i="3"/>
  <c r="F95" i="3"/>
  <c r="H89" i="3"/>
  <c r="G89" i="3"/>
  <c r="F89" i="3"/>
  <c r="H83" i="3"/>
  <c r="G83" i="3"/>
  <c r="F83" i="3"/>
  <c r="H77" i="3"/>
  <c r="G77" i="3"/>
  <c r="F77" i="3"/>
  <c r="H71" i="3"/>
  <c r="G71" i="3"/>
  <c r="F71" i="3"/>
  <c r="H65" i="3"/>
  <c r="G65" i="3"/>
  <c r="F65" i="3"/>
  <c r="H59" i="3"/>
  <c r="G59" i="3"/>
  <c r="F59" i="3"/>
  <c r="H53" i="3"/>
  <c r="G53" i="3"/>
  <c r="F53" i="3"/>
  <c r="H47" i="3"/>
  <c r="G47" i="3"/>
  <c r="F47" i="3"/>
  <c r="H113" i="4"/>
  <c r="G113" i="4"/>
  <c r="F113" i="4"/>
  <c r="H107" i="4"/>
  <c r="G107" i="4"/>
  <c r="F107" i="4"/>
  <c r="H101" i="4"/>
  <c r="G101" i="4"/>
  <c r="F101" i="4"/>
  <c r="H95" i="4"/>
  <c r="G95" i="4"/>
  <c r="F95" i="4"/>
  <c r="H89" i="4"/>
  <c r="G89" i="4"/>
  <c r="F89" i="4"/>
  <c r="H83" i="4"/>
  <c r="G83" i="4"/>
  <c r="F83" i="4"/>
  <c r="H77" i="4"/>
  <c r="G77" i="4"/>
  <c r="F77" i="4"/>
  <c r="H71" i="4"/>
  <c r="G71" i="4"/>
  <c r="F71" i="4"/>
  <c r="H65" i="4"/>
  <c r="G65" i="4"/>
  <c r="F65" i="4"/>
  <c r="H59" i="4"/>
  <c r="G59" i="4"/>
  <c r="F59" i="4"/>
  <c r="H53" i="4"/>
  <c r="G53" i="4"/>
  <c r="F53" i="4"/>
  <c r="H47" i="4"/>
  <c r="G47" i="4"/>
  <c r="F47" i="4"/>
  <c r="H113" i="5"/>
  <c r="G113" i="5"/>
  <c r="F113" i="5"/>
  <c r="H107" i="5"/>
  <c r="G107" i="5"/>
  <c r="F107" i="5"/>
  <c r="H101" i="5"/>
  <c r="G101" i="5"/>
  <c r="F101" i="5"/>
  <c r="H95" i="5"/>
  <c r="G95" i="5"/>
  <c r="F95" i="5"/>
  <c r="H89" i="5"/>
  <c r="G89" i="5"/>
  <c r="F89" i="5"/>
  <c r="H83" i="5"/>
  <c r="G83" i="5"/>
  <c r="F83" i="5"/>
  <c r="H77" i="5"/>
  <c r="G77" i="5"/>
  <c r="F77" i="5"/>
  <c r="H71" i="5"/>
  <c r="G71" i="5"/>
  <c r="F71" i="5"/>
  <c r="H65" i="5"/>
  <c r="G65" i="5"/>
  <c r="F65" i="5"/>
  <c r="H59" i="5"/>
  <c r="G59" i="5"/>
  <c r="F59" i="5"/>
  <c r="H53" i="5"/>
  <c r="G53" i="5"/>
  <c r="F53" i="5"/>
  <c r="H47" i="5"/>
  <c r="G47" i="5"/>
  <c r="F47" i="5"/>
  <c r="H113" i="6"/>
  <c r="G113" i="6"/>
  <c r="F113" i="6"/>
  <c r="H107" i="6"/>
  <c r="G107" i="6"/>
  <c r="F107" i="6"/>
  <c r="H101" i="6"/>
  <c r="G101" i="6"/>
  <c r="F101" i="6"/>
  <c r="H95" i="6"/>
  <c r="G95" i="6"/>
  <c r="F95" i="6"/>
  <c r="H89" i="6"/>
  <c r="G89" i="6"/>
  <c r="F89" i="6"/>
  <c r="H83" i="6"/>
  <c r="G83" i="6"/>
  <c r="F83" i="6"/>
  <c r="H77" i="6"/>
  <c r="G77" i="6"/>
  <c r="F77" i="6"/>
  <c r="H71" i="6"/>
  <c r="G71" i="6"/>
  <c r="F71" i="6"/>
  <c r="H65" i="6"/>
  <c r="G65" i="6"/>
  <c r="F65" i="6"/>
  <c r="H59" i="6"/>
  <c r="G59" i="6"/>
  <c r="F59" i="6"/>
  <c r="H53" i="6"/>
  <c r="G53" i="6"/>
  <c r="F53" i="6"/>
  <c r="H47" i="6"/>
  <c r="G47" i="6"/>
  <c r="F47" i="6"/>
  <c r="H113" i="7"/>
  <c r="G113" i="7"/>
  <c r="F113" i="7"/>
  <c r="H107" i="7"/>
  <c r="G107" i="7"/>
  <c r="F107" i="7"/>
  <c r="H101" i="7"/>
  <c r="G101" i="7"/>
  <c r="F101" i="7"/>
  <c r="H95" i="7"/>
  <c r="G95" i="7"/>
  <c r="F95" i="7"/>
  <c r="H89" i="7"/>
  <c r="G89" i="7"/>
  <c r="F89" i="7"/>
  <c r="H83" i="7"/>
  <c r="G83" i="7"/>
  <c r="F83" i="7"/>
  <c r="H77" i="7"/>
  <c r="G77" i="7"/>
  <c r="F77" i="7"/>
  <c r="H71" i="7"/>
  <c r="G71" i="7"/>
  <c r="F71" i="7"/>
  <c r="H65" i="7"/>
  <c r="G65" i="7"/>
  <c r="F65" i="7"/>
  <c r="H59" i="7"/>
  <c r="G59" i="7"/>
  <c r="F59" i="7"/>
  <c r="H53" i="7"/>
  <c r="G53" i="7"/>
  <c r="F53" i="7"/>
  <c r="H47" i="7"/>
  <c r="G47" i="7"/>
  <c r="F47" i="7"/>
  <c r="H113" i="8"/>
  <c r="G113" i="8"/>
  <c r="F113" i="8"/>
  <c r="H107" i="8"/>
  <c r="G107" i="8"/>
  <c r="F107" i="8"/>
  <c r="H101" i="8"/>
  <c r="G101" i="8"/>
  <c r="F101" i="8"/>
  <c r="H95" i="8"/>
  <c r="G95" i="8"/>
  <c r="F95" i="8"/>
  <c r="H89" i="8"/>
  <c r="G89" i="8"/>
  <c r="F89" i="8"/>
  <c r="H83" i="8"/>
  <c r="G83" i="8"/>
  <c r="F83" i="8"/>
  <c r="H77" i="8"/>
  <c r="G77" i="8"/>
  <c r="F77" i="8"/>
  <c r="H71" i="8"/>
  <c r="G71" i="8"/>
  <c r="F71" i="8"/>
  <c r="H65" i="8"/>
  <c r="G65" i="8"/>
  <c r="F65" i="8"/>
  <c r="H59" i="8"/>
  <c r="G59" i="8"/>
  <c r="F59" i="8"/>
  <c r="H53" i="8"/>
  <c r="G53" i="8"/>
  <c r="F53" i="8"/>
  <c r="H47" i="8"/>
  <c r="G47" i="8"/>
  <c r="F47" i="8"/>
  <c r="H113" i="9"/>
  <c r="G113" i="9"/>
  <c r="F113" i="9"/>
  <c r="H107" i="9"/>
  <c r="G107" i="9"/>
  <c r="F107" i="9"/>
  <c r="H101" i="9"/>
  <c r="G101" i="9"/>
  <c r="F101" i="9"/>
  <c r="H95" i="9"/>
  <c r="G95" i="9"/>
  <c r="F95" i="9"/>
  <c r="H89" i="9"/>
  <c r="G89" i="9"/>
  <c r="F89" i="9"/>
  <c r="H83" i="9"/>
  <c r="G83" i="9"/>
  <c r="F83" i="9"/>
  <c r="H77" i="9"/>
  <c r="G77" i="9"/>
  <c r="F77" i="9"/>
  <c r="H71" i="9"/>
  <c r="G71" i="9"/>
  <c r="F71" i="9"/>
  <c r="H65" i="9"/>
  <c r="G65" i="9"/>
  <c r="F65" i="9"/>
  <c r="H59" i="9"/>
  <c r="G59" i="9"/>
  <c r="F59" i="9"/>
  <c r="H53" i="9"/>
  <c r="G53" i="9"/>
  <c r="F53" i="9"/>
  <c r="H47" i="9"/>
  <c r="G47" i="9"/>
  <c r="F47" i="9"/>
  <c r="H113" i="10"/>
  <c r="G113" i="10"/>
  <c r="F113" i="10"/>
  <c r="H107" i="10"/>
  <c r="G107" i="10"/>
  <c r="F107" i="10"/>
  <c r="H101" i="10"/>
  <c r="G101" i="10"/>
  <c r="F101" i="10"/>
  <c r="H95" i="10"/>
  <c r="G95" i="10"/>
  <c r="F95" i="10"/>
  <c r="H89" i="10"/>
  <c r="G89" i="10"/>
  <c r="F89" i="10"/>
  <c r="H83" i="10"/>
  <c r="G83" i="10"/>
  <c r="F83" i="10"/>
  <c r="H77" i="10"/>
  <c r="G77" i="10"/>
  <c r="F77" i="10"/>
  <c r="H71" i="10"/>
  <c r="G71" i="10"/>
  <c r="F71" i="10"/>
  <c r="H65" i="10"/>
  <c r="G65" i="10"/>
  <c r="F65" i="10"/>
  <c r="H59" i="10"/>
  <c r="G59" i="10"/>
  <c r="F59" i="10"/>
  <c r="H53" i="10"/>
  <c r="G53" i="10"/>
  <c r="F53" i="10"/>
  <c r="H47" i="10"/>
  <c r="G47" i="10"/>
  <c r="F47" i="10"/>
  <c r="H113" i="11"/>
  <c r="G113" i="11"/>
  <c r="F113" i="11"/>
  <c r="H107" i="11"/>
  <c r="G107" i="11"/>
  <c r="F107" i="11"/>
  <c r="H101" i="11"/>
  <c r="G101" i="11"/>
  <c r="F101" i="11"/>
  <c r="H95" i="11"/>
  <c r="G95" i="11"/>
  <c r="F95" i="11"/>
  <c r="H89" i="11"/>
  <c r="G89" i="11"/>
  <c r="F89" i="11"/>
  <c r="H83" i="11"/>
  <c r="G83" i="11"/>
  <c r="F83" i="11"/>
  <c r="H77" i="11"/>
  <c r="G77" i="11"/>
  <c r="F77" i="11"/>
  <c r="H71" i="11"/>
  <c r="G71" i="11"/>
  <c r="F71" i="11"/>
  <c r="H65" i="11"/>
  <c r="G65" i="11"/>
  <c r="F65" i="11"/>
  <c r="H59" i="11"/>
  <c r="G59" i="11"/>
  <c r="F59" i="11"/>
  <c r="H53" i="11"/>
  <c r="G53" i="11"/>
  <c r="F53" i="11"/>
  <c r="H47" i="11"/>
  <c r="G47" i="11"/>
  <c r="F47" i="11"/>
  <c r="H113" i="12"/>
  <c r="G113" i="12"/>
  <c r="F113" i="12"/>
  <c r="H107" i="12"/>
  <c r="G107" i="12"/>
  <c r="F107" i="12"/>
  <c r="H101" i="12"/>
  <c r="G101" i="12"/>
  <c r="F101" i="12"/>
  <c r="H95" i="12"/>
  <c r="G95" i="12"/>
  <c r="F95" i="12"/>
  <c r="H89" i="12"/>
  <c r="G89" i="12"/>
  <c r="F89" i="12"/>
  <c r="H83" i="12"/>
  <c r="G83" i="12"/>
  <c r="F83" i="12"/>
  <c r="H77" i="12"/>
  <c r="G77" i="12"/>
  <c r="F77" i="12"/>
  <c r="H71" i="12"/>
  <c r="G71" i="12"/>
  <c r="F71" i="12"/>
  <c r="H65" i="12"/>
  <c r="G65" i="12"/>
  <c r="F65" i="12"/>
  <c r="H59" i="12"/>
  <c r="G59" i="12"/>
  <c r="F59" i="12"/>
  <c r="H53" i="12"/>
  <c r="H53" i="1" s="1"/>
  <c r="G53" i="12"/>
  <c r="G53" i="1" s="1"/>
  <c r="F53" i="12"/>
  <c r="H47" i="12"/>
  <c r="G47" i="12"/>
  <c r="F47" i="12"/>
  <c r="H47" i="1"/>
  <c r="G47" i="1"/>
  <c r="F47" i="1"/>
  <c r="H39" i="2"/>
  <c r="G39" i="2"/>
  <c r="F39" i="2"/>
  <c r="H39" i="3"/>
  <c r="G39" i="3"/>
  <c r="F39" i="3"/>
  <c r="H39" i="4"/>
  <c r="G39" i="4"/>
  <c r="F39" i="4"/>
  <c r="H39" i="5"/>
  <c r="G39" i="5"/>
  <c r="F39" i="5"/>
  <c r="H39" i="6"/>
  <c r="G39" i="6"/>
  <c r="F39" i="6"/>
  <c r="H39" i="7"/>
  <c r="G39" i="7"/>
  <c r="F39" i="7"/>
  <c r="H39" i="8"/>
  <c r="G39" i="8"/>
  <c r="F39" i="8"/>
  <c r="H39" i="9"/>
  <c r="G39" i="9"/>
  <c r="F39" i="9"/>
  <c r="H39" i="10"/>
  <c r="G39" i="10"/>
  <c r="G41" i="10" s="1"/>
  <c r="F39" i="10"/>
  <c r="H39" i="11"/>
  <c r="G39" i="11"/>
  <c r="F39" i="11"/>
  <c r="H39" i="12"/>
  <c r="G39" i="12"/>
  <c r="F39" i="12"/>
  <c r="H39" i="1"/>
  <c r="G39" i="1"/>
  <c r="F39" i="1"/>
  <c r="H32" i="2"/>
  <c r="G32" i="2"/>
  <c r="G41" i="2" s="1"/>
  <c r="F32" i="2"/>
  <c r="F41" i="2" s="1"/>
  <c r="H32" i="3"/>
  <c r="H41" i="3" s="1"/>
  <c r="G32" i="3"/>
  <c r="G41" i="3" s="1"/>
  <c r="F32" i="3"/>
  <c r="F41" i="3" s="1"/>
  <c r="H32" i="4"/>
  <c r="H41" i="4" s="1"/>
  <c r="G32" i="4"/>
  <c r="F32" i="4"/>
  <c r="H32" i="5"/>
  <c r="G32" i="5"/>
  <c r="G41" i="5" s="1"/>
  <c r="F32" i="5"/>
  <c r="F41" i="5" s="1"/>
  <c r="H32" i="6"/>
  <c r="H41" i="6" s="1"/>
  <c r="G32" i="6"/>
  <c r="G41" i="6" s="1"/>
  <c r="F32" i="6"/>
  <c r="F41" i="6" s="1"/>
  <c r="H32" i="7"/>
  <c r="G32" i="7"/>
  <c r="F32" i="7"/>
  <c r="H32" i="8"/>
  <c r="H41" i="8" s="1"/>
  <c r="G32" i="8"/>
  <c r="G41" i="8" s="1"/>
  <c r="F32" i="8"/>
  <c r="F41" i="8" s="1"/>
  <c r="H32" i="9"/>
  <c r="H41" i="9" s="1"/>
  <c r="G32" i="9"/>
  <c r="G41" i="9" s="1"/>
  <c r="F32" i="9"/>
  <c r="H32" i="10"/>
  <c r="G32" i="10"/>
  <c r="F32" i="10"/>
  <c r="F41" i="10" s="1"/>
  <c r="H32" i="11"/>
  <c r="H41" i="11" s="1"/>
  <c r="G32" i="11"/>
  <c r="G41" i="11" s="1"/>
  <c r="F32" i="11"/>
  <c r="F41" i="11" s="1"/>
  <c r="H32" i="12"/>
  <c r="H41" i="12" s="1"/>
  <c r="G32" i="12"/>
  <c r="F32" i="12"/>
  <c r="H32" i="1"/>
  <c r="G32" i="1"/>
  <c r="F32" i="1"/>
  <c r="H20" i="2"/>
  <c r="G20" i="2"/>
  <c r="F20" i="2"/>
  <c r="H20" i="3"/>
  <c r="G20" i="3"/>
  <c r="F20" i="3"/>
  <c r="H20" i="4"/>
  <c r="G20" i="4"/>
  <c r="F20" i="4"/>
  <c r="H20" i="5"/>
  <c r="G20" i="5"/>
  <c r="F20" i="5"/>
  <c r="H20" i="6"/>
  <c r="G20" i="6"/>
  <c r="F20" i="6"/>
  <c r="H20" i="7"/>
  <c r="G20" i="7"/>
  <c r="F20" i="7"/>
  <c r="H20" i="8"/>
  <c r="G20" i="8"/>
  <c r="F20" i="8"/>
  <c r="H20" i="9"/>
  <c r="G20" i="9"/>
  <c r="F20" i="9"/>
  <c r="H20" i="10"/>
  <c r="G20" i="10"/>
  <c r="F20" i="10"/>
  <c r="H20" i="11"/>
  <c r="G20" i="11"/>
  <c r="F20" i="11"/>
  <c r="H20" i="12"/>
  <c r="G20" i="12"/>
  <c r="F20" i="12"/>
  <c r="H20" i="1"/>
  <c r="G20" i="1"/>
  <c r="F20" i="1"/>
  <c r="H7" i="2"/>
  <c r="G7" i="2"/>
  <c r="F7" i="2"/>
  <c r="F30" i="2" s="1"/>
  <c r="F42" i="2" s="1"/>
  <c r="H7" i="3"/>
  <c r="H30" i="3" s="1"/>
  <c r="H42" i="3" s="1"/>
  <c r="G7" i="3"/>
  <c r="G30" i="3" s="1"/>
  <c r="G42" i="3" s="1"/>
  <c r="F7" i="3"/>
  <c r="F30" i="3" s="1"/>
  <c r="H7" i="4"/>
  <c r="H30" i="4" s="1"/>
  <c r="G7" i="4"/>
  <c r="F7" i="4"/>
  <c r="H7" i="5"/>
  <c r="G7" i="5"/>
  <c r="G30" i="5" s="1"/>
  <c r="G42" i="5" s="1"/>
  <c r="F7" i="5"/>
  <c r="F30" i="5" s="1"/>
  <c r="H7" i="6"/>
  <c r="H30" i="6" s="1"/>
  <c r="G7" i="6"/>
  <c r="G30" i="6" s="1"/>
  <c r="F7" i="6"/>
  <c r="F30" i="6" s="1"/>
  <c r="F42" i="6" s="1"/>
  <c r="H7" i="7"/>
  <c r="G7" i="7"/>
  <c r="F7" i="7"/>
  <c r="H7" i="8"/>
  <c r="H30" i="8" s="1"/>
  <c r="G7" i="8"/>
  <c r="G30" i="8" s="1"/>
  <c r="G42" i="8" s="1"/>
  <c r="F7" i="8"/>
  <c r="F30" i="8" s="1"/>
  <c r="F42" i="8" s="1"/>
  <c r="H7" i="9"/>
  <c r="H30" i="9" s="1"/>
  <c r="H42" i="9" s="1"/>
  <c r="G7" i="9"/>
  <c r="G30" i="9" s="1"/>
  <c r="G42" i="9" s="1"/>
  <c r="F7" i="9"/>
  <c r="H7" i="10"/>
  <c r="G7" i="10"/>
  <c r="F7" i="10"/>
  <c r="F30" i="10" s="1"/>
  <c r="F42" i="10" s="1"/>
  <c r="H7" i="11"/>
  <c r="H30" i="11" s="1"/>
  <c r="H42" i="11" s="1"/>
  <c r="G7" i="11"/>
  <c r="G30" i="11" s="1"/>
  <c r="G42" i="11" s="1"/>
  <c r="F7" i="11"/>
  <c r="F30" i="11" s="1"/>
  <c r="H7" i="12"/>
  <c r="H30" i="12" s="1"/>
  <c r="G7" i="12"/>
  <c r="F7" i="12"/>
  <c r="H7" i="1"/>
  <c r="G7" i="1"/>
  <c r="G30" i="1" s="1"/>
  <c r="F7" i="1"/>
  <c r="F30" i="1" s="1"/>
  <c r="H65" i="1" l="1"/>
  <c r="H59" i="1"/>
  <c r="G59" i="1"/>
  <c r="F59" i="1"/>
  <c r="F53" i="1"/>
  <c r="G65" i="1"/>
  <c r="F65" i="1"/>
  <c r="F83" i="1"/>
  <c r="F45" i="5"/>
  <c r="F118" i="5" s="1"/>
  <c r="F71" i="1"/>
  <c r="H83" i="1"/>
  <c r="G101" i="1"/>
  <c r="G71" i="1"/>
  <c r="F89" i="1"/>
  <c r="H101" i="1"/>
  <c r="G89" i="1"/>
  <c r="H71" i="1"/>
  <c r="F107" i="1"/>
  <c r="F77" i="1"/>
  <c r="H89" i="1"/>
  <c r="G107" i="1"/>
  <c r="G77" i="1"/>
  <c r="F95" i="1"/>
  <c r="H107" i="1"/>
  <c r="H77" i="1"/>
  <c r="G95" i="1"/>
  <c r="F113" i="1"/>
  <c r="H95" i="1"/>
  <c r="G113" i="1"/>
  <c r="G83" i="1"/>
  <c r="F101" i="1"/>
  <c r="H113" i="1"/>
  <c r="G45" i="7"/>
  <c r="G118" i="7" s="1"/>
  <c r="F45" i="9"/>
  <c r="F118" i="9" s="1"/>
  <c r="F41" i="1"/>
  <c r="F42" i="1" s="1"/>
  <c r="G41" i="1"/>
  <c r="G42" i="1" s="1"/>
  <c r="H45" i="11"/>
  <c r="H118" i="11" s="1"/>
  <c r="G30" i="10"/>
  <c r="G42" i="10" s="1"/>
  <c r="G30" i="2"/>
  <c r="G42" i="2" s="1"/>
  <c r="F41" i="7"/>
  <c r="H45" i="7"/>
  <c r="H118" i="7" s="1"/>
  <c r="H30" i="10"/>
  <c r="F30" i="4"/>
  <c r="F42" i="4" s="1"/>
  <c r="H41" i="10"/>
  <c r="F41" i="4"/>
  <c r="H41" i="2"/>
  <c r="H42" i="2" s="1"/>
  <c r="H45" i="8"/>
  <c r="H118" i="8" s="1"/>
  <c r="F45" i="7"/>
  <c r="F118" i="7" s="1"/>
  <c r="H45" i="6"/>
  <c r="H118" i="6" s="1"/>
  <c r="H45" i="3"/>
  <c r="H118" i="3" s="1"/>
  <c r="G42" i="6"/>
  <c r="G45" i="3"/>
  <c r="G118" i="3" s="1"/>
  <c r="H30" i="1"/>
  <c r="H30" i="5"/>
  <c r="H42" i="5" s="1"/>
  <c r="H41" i="1"/>
  <c r="H41" i="5"/>
  <c r="H45" i="12"/>
  <c r="H118" i="12" s="1"/>
  <c r="H45" i="10"/>
  <c r="H118" i="10" s="1"/>
  <c r="F30" i="12"/>
  <c r="G30" i="7"/>
  <c r="G42" i="7" s="1"/>
  <c r="H30" i="2"/>
  <c r="F41" i="12"/>
  <c r="G41" i="7"/>
  <c r="G30" i="12"/>
  <c r="F30" i="9"/>
  <c r="F42" i="9" s="1"/>
  <c r="H30" i="7"/>
  <c r="G30" i="4"/>
  <c r="G42" i="4" s="1"/>
  <c r="G41" i="12"/>
  <c r="F41" i="9"/>
  <c r="H41" i="7"/>
  <c r="G41" i="4"/>
  <c r="H45" i="4"/>
  <c r="H118" i="4" s="1"/>
  <c r="F45" i="3"/>
  <c r="F118" i="3" s="1"/>
  <c r="H45" i="2"/>
  <c r="H118" i="2" s="1"/>
  <c r="F30" i="7"/>
  <c r="F42" i="7" s="1"/>
  <c r="F45" i="11"/>
  <c r="F118" i="11" s="1"/>
  <c r="G45" i="11"/>
  <c r="G118" i="11" s="1"/>
  <c r="F45" i="12"/>
  <c r="F118" i="12" s="1"/>
  <c r="G45" i="12"/>
  <c r="G118" i="12" s="1"/>
  <c r="F45" i="8"/>
  <c r="F118" i="8" s="1"/>
  <c r="G45" i="8"/>
  <c r="G118" i="8" s="1"/>
  <c r="F45" i="4"/>
  <c r="F118" i="4" s="1"/>
  <c r="G45" i="4"/>
  <c r="G118" i="4" s="1"/>
  <c r="G45" i="9"/>
  <c r="G118" i="9" s="1"/>
  <c r="H45" i="9"/>
  <c r="H118" i="9" s="1"/>
  <c r="G45" i="5"/>
  <c r="G118" i="5" s="1"/>
  <c r="F45" i="10"/>
  <c r="F118" i="10" s="1"/>
  <c r="G45" i="10"/>
  <c r="G118" i="10" s="1"/>
  <c r="F45" i="6"/>
  <c r="F118" i="6" s="1"/>
  <c r="G45" i="6"/>
  <c r="G118" i="6" s="1"/>
  <c r="H45" i="5"/>
  <c r="H118" i="5" s="1"/>
  <c r="F45" i="2"/>
  <c r="F118" i="2" s="1"/>
  <c r="G45" i="2"/>
  <c r="G118" i="2" s="1"/>
  <c r="H42" i="6"/>
  <c r="F42" i="5"/>
  <c r="H42" i="10"/>
  <c r="H42" i="12"/>
  <c r="H42" i="8"/>
  <c r="H42" i="4"/>
  <c r="F42" i="11"/>
  <c r="F42" i="3"/>
  <c r="G45" i="1" l="1"/>
  <c r="G118" i="1" s="1"/>
  <c r="H45" i="1"/>
  <c r="H118" i="1" s="1"/>
  <c r="F45" i="1"/>
  <c r="F118" i="1" s="1"/>
  <c r="H42" i="1"/>
  <c r="F42" i="12"/>
  <c r="H42" i="7"/>
  <c r="G42" i="12"/>
</calcChain>
</file>

<file path=xl/sharedStrings.xml><?xml version="1.0" encoding="utf-8"?>
<sst xmlns="http://schemas.openxmlformats.org/spreadsheetml/2006/main" count="816" uniqueCount="70">
  <si>
    <t>LOCAL GOVERNMENT MTEF ALLOCATIONS: 2023/24 - 2025/26</t>
  </si>
  <si>
    <t/>
  </si>
  <si>
    <t xml:space="preserve">
Summary</t>
  </si>
  <si>
    <t>2023/24
 R thousands</t>
  </si>
  <si>
    <t>2024/25
 R thousands</t>
  </si>
  <si>
    <t>2025/26
 R thousands</t>
  </si>
  <si>
    <t>Direct transfers</t>
  </si>
  <si>
    <t/>
  </si>
  <si>
    <t>Equitable share and related</t>
  </si>
  <si>
    <t>Fuel levy sharing</t>
  </si>
  <si>
    <t>Infrastructure</t>
  </si>
  <si>
    <t>Municipal infrastructure grant</t>
  </si>
  <si>
    <t>Urban settlement development grant</t>
  </si>
  <si>
    <t>Public transport network grant</t>
  </si>
  <si>
    <t>Integrated national electrification programme (municipal) grant</t>
  </si>
  <si>
    <t>Neighbourhood development partnership grant (capital grant)</t>
  </si>
  <si>
    <t>Rural roads assets management systems grant</t>
  </si>
  <si>
    <t>Integrated city development grant</t>
  </si>
  <si>
    <t>Regional bulk infrastructure grant</t>
  </si>
  <si>
    <t>Water services infrastructure grant</t>
  </si>
  <si>
    <t>Municipal disaster recovery grant</t>
  </si>
  <si>
    <t>Integrated urban development grant</t>
  </si>
  <si>
    <t>Metro informal settlements partnership grant</t>
  </si>
  <si>
    <t>Capacity building and other current transfers</t>
  </si>
  <si>
    <t>Local government financial management grant</t>
  </si>
  <si>
    <t>Municipal systems improvements grant</t>
  </si>
  <si>
    <t>Expanded public works programme integrated grant for municipalities</t>
  </si>
  <si>
    <t>Infrastructure skills development grant</t>
  </si>
  <si>
    <t>Energy efficiency and demand side management grant</t>
  </si>
  <si>
    <t>Municipal disaster relief grant</t>
  </si>
  <si>
    <t>Municipal demarcation transition grant</t>
  </si>
  <si>
    <t>Sub total direct transfers</t>
  </si>
  <si>
    <t>Indirect transfers</t>
  </si>
  <si>
    <t>Infrastructure transfers</t>
  </si>
  <si>
    <t>Integrated national electrification programme (Eskom) grant</t>
  </si>
  <si>
    <t>Neighbourhood development partnership grant (technical assistance)</t>
  </si>
  <si>
    <t>Rural households infrastructure grant</t>
  </si>
  <si>
    <t>Bucket eradication programme grant</t>
  </si>
  <si>
    <t>Sub total indirect transfers</t>
  </si>
  <si>
    <t>Total</t>
  </si>
  <si>
    <t xml:space="preserve">
C DC42   Sedibeng</t>
  </si>
  <si>
    <t xml:space="preserve">
C DC48   West Rand</t>
  </si>
  <si>
    <t xml:space="preserve">
A EKU    City of Ekurhuleni</t>
  </si>
  <si>
    <t xml:space="preserve">
B GT421  Emfuleni</t>
  </si>
  <si>
    <t xml:space="preserve">
B GT422  Midvaal</t>
  </si>
  <si>
    <t xml:space="preserve">
B GT423  Lesedi</t>
  </si>
  <si>
    <t xml:space="preserve">
B GT481  Mogale City</t>
  </si>
  <si>
    <t xml:space="preserve">
B GT484  Merafong City</t>
  </si>
  <si>
    <t xml:space="preserve">
B GT485  Rand West City</t>
  </si>
  <si>
    <t xml:space="preserve">
A JHB    City of Johannesburg</t>
  </si>
  <si>
    <t xml:space="preserve">
A TSH    City of Tshwane</t>
  </si>
  <si>
    <t>Transfers from Provincial Departments</t>
  </si>
  <si>
    <t>Municipal Allocations from Provincial Departments</t>
  </si>
  <si>
    <t>of which</t>
  </si>
  <si>
    <t>Total: Transfers from Provincial Departments</t>
  </si>
  <si>
    <t>Department of Health</t>
  </si>
  <si>
    <t>HIV/AIDS</t>
  </si>
  <si>
    <t>Department of Cooperative Governance and Traditional Affairs</t>
  </si>
  <si>
    <t>EPWP</t>
  </si>
  <si>
    <t>GRAP 17</t>
  </si>
  <si>
    <t>Department of Sports, Arts, Culture and Recreation</t>
  </si>
  <si>
    <t>Department of Human Settlements</t>
  </si>
  <si>
    <t>Primary Health Care</t>
  </si>
  <si>
    <t>Functional Fire and Rescue Services</t>
  </si>
  <si>
    <t>Recapitalization of Community Libraries Grant</t>
  </si>
  <si>
    <t>Libraries Plan</t>
  </si>
  <si>
    <t xml:space="preserve">Human Settlements Development Grant </t>
  </si>
  <si>
    <t>Municipal emergency housing grant</t>
  </si>
  <si>
    <t>Programme and project preparation support grant</t>
  </si>
  <si>
    <t>Heritage: Boipatong Monument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</si>
</sst>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#\ ##0"/>
    <numFmt numFmtId="165" formatCode="_(* #,##0,_);_(* \(#,##0,\);_(* &quot;- &quot;?_);_(@_)"/>
  </numFmts>
  <fonts count="13" x14ac:knownFonts="1">
    <font>
      <sz val="10"/>
      <color rgb="FF000000"/>
      <name val="ARIAL"/>
    </font>
    <font>
      <b/>
      <sz val="11"/>
      <color rgb="FF000000"/>
      <name val="ARIAL NARROW"/>
    </font>
    <font>
      <b/>
      <sz val="12"/>
      <color indexed="8"/>
      <name val="ARIAL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 Narrow"/>
      <family val="2"/>
    </font>
    <font>
      <b/>
      <sz val="11"/>
      <color indexed="8"/>
      <name val="ARIAL NARROW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i/>
      <sz val="10"/>
      <name val="Arial"/>
      <family val="2"/>
    </font>
    <font>
      <sz val="10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164" fontId="5" fillId="0" borderId="2" xfId="0" quotePrefix="1" applyNumberFormat="1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 indent="1"/>
    </xf>
    <xf numFmtId="165" fontId="5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vertical="center"/>
    </xf>
    <xf numFmtId="0" fontId="11" fillId="0" borderId="0" xfId="0" applyFont="1" applyAlignment="1">
      <alignment horizontal="left" vertical="center" indent="2"/>
    </xf>
    <xf numFmtId="0" fontId="10" fillId="0" borderId="0" xfId="0" applyFont="1" applyAlignment="1">
      <alignment horizontal="left" vertical="center" indent="2"/>
    </xf>
    <xf numFmtId="165" fontId="10" fillId="0" borderId="4" xfId="0" applyNumberFormat="1" applyFont="1" applyBorder="1" applyAlignment="1">
      <alignment horizontal="right" vertical="center"/>
    </xf>
    <xf numFmtId="165" fontId="10" fillId="0" borderId="5" xfId="0" applyNumberFormat="1" applyFont="1" applyBorder="1" applyAlignment="1">
      <alignment horizontal="right" vertical="center"/>
    </xf>
    <xf numFmtId="165" fontId="10" fillId="0" borderId="6" xfId="0" applyNumberFormat="1" applyFont="1" applyBorder="1" applyAlignment="1">
      <alignment horizontal="right" vertical="center"/>
    </xf>
    <xf numFmtId="165" fontId="10" fillId="0" borderId="7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 vertical="center"/>
    </xf>
    <xf numFmtId="165" fontId="10" fillId="0" borderId="8" xfId="0" applyNumberFormat="1" applyFont="1" applyBorder="1" applyAlignment="1">
      <alignment horizontal="right" vertical="center"/>
    </xf>
    <xf numFmtId="165" fontId="10" fillId="0" borderId="9" xfId="0" applyNumberFormat="1" applyFont="1" applyBorder="1" applyAlignment="1">
      <alignment horizontal="right" vertical="center"/>
    </xf>
    <xf numFmtId="165" fontId="10" fillId="0" borderId="10" xfId="0" applyNumberFormat="1" applyFont="1" applyBorder="1" applyAlignment="1">
      <alignment horizontal="right" vertical="center"/>
    </xf>
    <xf numFmtId="165" fontId="10" fillId="0" borderId="11" xfId="0" applyNumberFormat="1" applyFont="1" applyBorder="1" applyAlignment="1">
      <alignment horizontal="right" vertical="center"/>
    </xf>
    <xf numFmtId="165" fontId="0" fillId="0" borderId="0" xfId="0" applyNumberFormat="1" applyAlignment="1">
      <alignment horizontal="right"/>
    </xf>
    <xf numFmtId="0" fontId="5" fillId="0" borderId="3" xfId="0" applyFont="1" applyBorder="1" applyAlignment="1">
      <alignment horizontal="left" vertical="center" indent="1"/>
    </xf>
    <xf numFmtId="165" fontId="5" fillId="0" borderId="3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165" fontId="0" fillId="0" borderId="0" xfId="0" applyNumberFormat="1"/>
    <xf numFmtId="0" fontId="4" fillId="0" borderId="2" xfId="0" applyFont="1" applyBorder="1" applyAlignment="1">
      <alignment horizontal="left" wrapText="1" indent="1"/>
    </xf>
    <xf numFmtId="0" fontId="6" fillId="0" borderId="0" xfId="0" applyFont="1" applyAlignment="1">
      <alignment wrapText="1"/>
    </xf>
    <xf numFmtId="165" fontId="7" fillId="0" borderId="0" xfId="0" applyNumberFormat="1" applyFont="1" applyAlignment="1">
      <alignment horizontal="right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165" fontId="10" fillId="0" borderId="0" xfId="0" applyNumberFormat="1" applyFont="1"/>
    <xf numFmtId="0" fontId="6" fillId="0" borderId="3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right"/>
    </xf>
    <xf numFmtId="0" fontId="12" fillId="0" borderId="0" xfId="0" applyFont="1" applyAlignment="1">
      <alignment horizontal="left" vertical="center" indent="2"/>
    </xf>
    <xf numFmtId="165" fontId="10" fillId="0" borderId="0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abSelected="1" topLeftCell="A58" workbookViewId="0">
      <selection activeCell="E3" sqref="E3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19497785000</v>
      </c>
      <c r="G5" s="3">
        <v>21582738000</v>
      </c>
      <c r="H5" s="3">
        <v>23998628000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10607620000</v>
      </c>
      <c r="G7" s="4">
        <f>SUM(G8:G19)</f>
        <v>10649796000</v>
      </c>
      <c r="H7" s="4">
        <f>SUM(H8:H19)</f>
        <v>11243639000</v>
      </c>
    </row>
    <row r="8" spans="5:8" ht="13" x14ac:dyDescent="0.3">
      <c r="E8" s="26" t="s">
        <v>11</v>
      </c>
      <c r="F8" s="11">
        <v>459753000</v>
      </c>
      <c r="G8" s="11">
        <v>480835000</v>
      </c>
      <c r="H8" s="11">
        <v>502810000</v>
      </c>
    </row>
    <row r="9" spans="5:8" ht="13" x14ac:dyDescent="0.3">
      <c r="E9" s="26" t="s">
        <v>12</v>
      </c>
      <c r="F9" s="11">
        <v>4071438000</v>
      </c>
      <c r="G9" s="11">
        <v>4505994000</v>
      </c>
      <c r="H9" s="11">
        <v>4987563000</v>
      </c>
    </row>
    <row r="10" spans="5:8" ht="13" x14ac:dyDescent="0.3">
      <c r="E10" s="26" t="s">
        <v>13</v>
      </c>
      <c r="F10" s="19">
        <v>2831055000</v>
      </c>
      <c r="G10" s="19">
        <v>2774920000</v>
      </c>
      <c r="H10" s="19">
        <v>2725582000</v>
      </c>
    </row>
    <row r="11" spans="5:8" ht="13" x14ac:dyDescent="0.3">
      <c r="E11" s="26" t="s">
        <v>14</v>
      </c>
      <c r="F11" s="11">
        <v>158872000</v>
      </c>
      <c r="G11" s="11">
        <v>150134000</v>
      </c>
      <c r="H11" s="11">
        <v>156860000</v>
      </c>
    </row>
    <row r="12" spans="5:8" ht="13" x14ac:dyDescent="0.3">
      <c r="E12" s="26" t="s">
        <v>15</v>
      </c>
      <c r="F12" s="19">
        <v>632204000</v>
      </c>
      <c r="G12" s="19">
        <v>191410000</v>
      </c>
      <c r="H12" s="19">
        <v>210008000</v>
      </c>
    </row>
    <row r="13" spans="5:8" ht="13" x14ac:dyDescent="0.3">
      <c r="E13" s="26" t="s">
        <v>16</v>
      </c>
      <c r="F13" s="19">
        <v>5402000</v>
      </c>
      <c r="G13" s="19">
        <v>5644000</v>
      </c>
      <c r="H13" s="19">
        <v>5896000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194766000</v>
      </c>
      <c r="G16" s="11">
        <v>203513000</v>
      </c>
      <c r="H16" s="11">
        <v>212600000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>
        <v>158007000</v>
      </c>
      <c r="G18" s="11">
        <v>147088000</v>
      </c>
      <c r="H18" s="11">
        <v>153938000</v>
      </c>
    </row>
    <row r="19" spans="5:8" ht="13" x14ac:dyDescent="0.3">
      <c r="E19" s="26" t="s">
        <v>22</v>
      </c>
      <c r="F19" s="11">
        <v>2096123000</v>
      </c>
      <c r="G19" s="11">
        <v>2190258000</v>
      </c>
      <c r="H19" s="11">
        <v>2288382000</v>
      </c>
    </row>
    <row r="20" spans="5:8" ht="14" x14ac:dyDescent="0.3">
      <c r="E20" s="23" t="s">
        <v>23</v>
      </c>
      <c r="F20" s="3">
        <f>SUM(F21:F29)</f>
        <v>332613000</v>
      </c>
      <c r="G20" s="3">
        <f>SUM(G21:G29)</f>
        <v>268173000</v>
      </c>
      <c r="H20" s="3">
        <f>SUM(H21:H29)</f>
        <v>277356000</v>
      </c>
    </row>
    <row r="21" spans="5:8" ht="13" x14ac:dyDescent="0.3">
      <c r="E21" s="26" t="s">
        <v>24</v>
      </c>
      <c r="F21" s="19">
        <v>19350000</v>
      </c>
      <c r="G21" s="19">
        <v>19350000</v>
      </c>
      <c r="H21" s="19">
        <v>20868000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82481000</v>
      </c>
      <c r="G23" s="11"/>
      <c r="H23" s="11"/>
    </row>
    <row r="24" spans="5:8" ht="13" x14ac:dyDescent="0.3">
      <c r="E24" s="26" t="s">
        <v>27</v>
      </c>
      <c r="F24" s="11">
        <v>6000000</v>
      </c>
      <c r="G24" s="11">
        <v>6000000</v>
      </c>
      <c r="H24" s="11">
        <v>7000000</v>
      </c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>
        <v>20000000</v>
      </c>
      <c r="G26" s="11">
        <v>29000000</v>
      </c>
      <c r="H26" s="11">
        <v>24000000</v>
      </c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>
        <v>204782000</v>
      </c>
      <c r="G28" s="19">
        <v>213823000</v>
      </c>
      <c r="H28" s="19">
        <v>225488000</v>
      </c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30438018000</v>
      </c>
      <c r="G30" s="18">
        <f>+G5+G6+G7+G20</f>
        <v>32500707000</v>
      </c>
      <c r="H30" s="18">
        <f>+H5+H6+H7+H20</f>
        <v>35519623000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895233000</v>
      </c>
      <c r="G32" s="3">
        <f>SUM(G33:G38)</f>
        <v>1329145000</v>
      </c>
      <c r="H32" s="3">
        <f>SUM(H33:H38)</f>
        <v>1773165000</v>
      </c>
    </row>
    <row r="33" spans="5:8" ht="13" x14ac:dyDescent="0.3">
      <c r="E33" s="26" t="s">
        <v>18</v>
      </c>
      <c r="F33" s="11">
        <v>751944000</v>
      </c>
      <c r="G33" s="11">
        <v>1009665000</v>
      </c>
      <c r="H33" s="11">
        <v>1054338000</v>
      </c>
    </row>
    <row r="34" spans="5:8" ht="13" x14ac:dyDescent="0.3">
      <c r="E34" s="26" t="s">
        <v>34</v>
      </c>
      <c r="F34" s="11">
        <v>137089000</v>
      </c>
      <c r="G34" s="11">
        <v>243026000</v>
      </c>
      <c r="H34" s="11">
        <v>634965000</v>
      </c>
    </row>
    <row r="35" spans="5:8" ht="13" x14ac:dyDescent="0.3">
      <c r="E35" s="26" t="s">
        <v>35</v>
      </c>
      <c r="F35" s="11">
        <v>6200000</v>
      </c>
      <c r="G35" s="11">
        <v>8300000</v>
      </c>
      <c r="H35" s="11">
        <v>8300000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>
        <v>68154000</v>
      </c>
      <c r="H37" s="11">
        <v>75562000</v>
      </c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895233000</v>
      </c>
      <c r="G41" s="30">
        <f>+G32+G39</f>
        <v>1329145000</v>
      </c>
      <c r="H41" s="30">
        <f>+H32+H39</f>
        <v>1773165000</v>
      </c>
    </row>
    <row r="42" spans="5:8" ht="14" x14ac:dyDescent="0.3">
      <c r="E42" s="29" t="s">
        <v>39</v>
      </c>
      <c r="F42" s="30">
        <f>+F30+F41</f>
        <v>31333251000</v>
      </c>
      <c r="G42" s="30">
        <f>+G30+G41</f>
        <v>33829852000</v>
      </c>
      <c r="H42" s="30">
        <f>+H30+H41</f>
        <v>37292788000</v>
      </c>
    </row>
    <row r="43" spans="5:8" x14ac:dyDescent="0.25">
      <c r="F43" s="21"/>
      <c r="G43" s="21"/>
      <c r="H43" s="21"/>
    </row>
    <row r="44" spans="5:8" ht="13" x14ac:dyDescent="0.25">
      <c r="E44" s="2" t="s">
        <v>51</v>
      </c>
      <c r="F44" s="3"/>
      <c r="G44" s="3"/>
      <c r="H44" s="3"/>
    </row>
    <row r="45" spans="5:8" ht="13" x14ac:dyDescent="0.25">
      <c r="E45" s="2" t="s">
        <v>52</v>
      </c>
      <c r="F45" s="4">
        <f>SUM(F47+F53+F59+F65+F71+F77+F83+F89+F95+F101+F107+F113)</f>
        <v>950079000</v>
      </c>
      <c r="G45" s="4">
        <f>SUM(G47+G53+G59+G65+G71+G77+G83+G89+G95+G101+G107+G113)</f>
        <v>999736000</v>
      </c>
      <c r="H45" s="4">
        <f>SUM(H47+H53+H59+H65+H71+H77+H83+H89+H95+H101+H107+H113)</f>
        <v>1070368000</v>
      </c>
    </row>
    <row r="46" spans="5:8" ht="13" x14ac:dyDescent="0.25">
      <c r="E46" s="5" t="s">
        <v>53</v>
      </c>
      <c r="F46" s="3"/>
      <c r="G46" s="3"/>
      <c r="H46" s="3"/>
    </row>
    <row r="47" spans="5:8" ht="13" x14ac:dyDescent="0.25">
      <c r="E47" s="2" t="s">
        <v>55</v>
      </c>
      <c r="F47" s="3">
        <f>SUM(F48:F51)</f>
        <v>512480000</v>
      </c>
      <c r="G47" s="3">
        <f>SUM(G48:G51)</f>
        <v>512480000</v>
      </c>
      <c r="H47" s="3">
        <f>SUM(H48:H51)</f>
        <v>535440000</v>
      </c>
    </row>
    <row r="48" spans="5:8" ht="13" x14ac:dyDescent="0.25">
      <c r="E48" s="31" t="s">
        <v>62</v>
      </c>
      <c r="F48" s="7">
        <f>'DC42'!F48+'DC48'!F48+EKU!F48+'GT421'!F48+'GT422'!F48+'GT423'!F48+'GT481'!F48+'GT484'!F48+'GT485'!F48+JHB!F48+TSH!F48</f>
        <v>410278000</v>
      </c>
      <c r="G48" s="8">
        <f>'DC42'!G48+'DC48'!G48+EKU!G48+'GT421'!G48+'GT422'!G48+'GT423'!G48+'GT481'!G48+'GT484'!G48+'GT485'!G48+JHB!G48+TSH!G48</f>
        <v>410278000</v>
      </c>
      <c r="H48" s="9">
        <f>'DC42'!H48+'DC48'!H48+EKU!H48+'GT421'!H48+'GT422'!H48+'GT423'!H48+'GT481'!H48+'GT484'!H48+'GT485'!H48+JHB!H48+TSH!H48</f>
        <v>428659000</v>
      </c>
    </row>
    <row r="49" spans="5:8" ht="13" x14ac:dyDescent="0.25">
      <c r="E49" s="31" t="s">
        <v>56</v>
      </c>
      <c r="F49" s="10">
        <f>'DC42'!F49+'DC48'!F49+EKU!F49+'GT421'!F49+'GT422'!F49+'GT423'!F49+'GT481'!F49+'GT484'!F49+'GT485'!F49+JHB!F49+TSH!F49</f>
        <v>102202000</v>
      </c>
      <c r="G49" s="11">
        <f>'DC42'!G49+'DC48'!G49+EKU!G49+'GT421'!G49+'GT422'!G49+'GT423'!G49+'GT481'!G49+'GT484'!G49+'GT485'!G49+JHB!G49+TSH!G49</f>
        <v>102202000</v>
      </c>
      <c r="H49" s="12">
        <f>'DC42'!H49+'DC48'!H49+EKU!H49+'GT421'!H49+'GT422'!H49+'GT423'!H49+'GT481'!H49+'GT484'!H49+'GT485'!H49+JHB!H49+TSH!H49</f>
        <v>106781000</v>
      </c>
    </row>
    <row r="50" spans="5:8" hidden="1" x14ac:dyDescent="0.25">
      <c r="E50" s="6"/>
      <c r="F50" s="10">
        <f>'DC42'!F50+'DC48'!F50+EKU!F50+'GT421'!F50+'GT422'!F50+'GT423'!F50+'GT481'!F50+'GT484'!F50+'GT485'!F50+JHB!F50+TSH!F50</f>
        <v>0</v>
      </c>
      <c r="G50" s="11">
        <f>'DC42'!G50+'DC48'!G50+EKU!G50+'GT421'!G50+'GT422'!G50+'GT423'!G50+'GT481'!G50+'GT484'!G50+'GT485'!G50+JHB!G50+TSH!G50</f>
        <v>0</v>
      </c>
      <c r="H50" s="12">
        <f>'DC42'!H50+'DC48'!H50+EKU!H50+'GT421'!H50+'GT422'!H50+'GT423'!H50+'GT481'!H50+'GT484'!H50+'GT485'!H50+JHB!H50+TSH!H50</f>
        <v>0</v>
      </c>
    </row>
    <row r="51" spans="5:8" x14ac:dyDescent="0.25">
      <c r="E51" s="6"/>
      <c r="F51" s="13">
        <f>'DC42'!F51+'DC48'!F51+EKU!F51+'GT421'!F51+'GT422'!F51+'GT423'!F51+'GT481'!F51+'GT484'!F51+'GT485'!F51+JHB!F51+TSH!F51</f>
        <v>0</v>
      </c>
      <c r="G51" s="14">
        <f>'DC42'!G51+'DC48'!G51+EKU!G51+'GT421'!G51+'GT422'!G51+'GT423'!G51+'GT481'!G51+'GT484'!G51+'GT485'!G51+JHB!G51+TSH!G51</f>
        <v>0</v>
      </c>
      <c r="H51" s="15">
        <f>'DC42'!H51+'DC48'!H51+EKU!H51+'GT421'!H51+'GT422'!H51+'GT423'!H51+'GT481'!H51+'GT484'!H51+'GT485'!H51+JHB!H51+TSH!H51</f>
        <v>0</v>
      </c>
    </row>
    <row r="52" spans="5:8" x14ac:dyDescent="0.25">
      <c r="F52" s="16"/>
      <c r="G52" s="16"/>
      <c r="H52" s="16"/>
    </row>
    <row r="53" spans="5:8" ht="13" x14ac:dyDescent="0.25">
      <c r="E53" s="2" t="s">
        <v>57</v>
      </c>
      <c r="F53" s="3">
        <f>'DC42'!F53+'DC48'!F53+EKU!F53+'GT421'!F53+'GT422'!F53+'GT423'!F53+'GT481'!F53+'GT484'!F53+'GT485'!F53+JHB!F53+TSH!F53</f>
        <v>13560000</v>
      </c>
      <c r="G53" s="3">
        <f>'DC42'!G53+'DC48'!G53+EKU!G53+'GT421'!G53+'GT422'!G53+'GT423'!G53+'GT481'!G53+'GT484'!G53+'GT485'!G53+JHB!G53+TSH!G53</f>
        <v>0</v>
      </c>
      <c r="H53" s="3">
        <f>'DC42'!H53+'DC48'!H53+EKU!H53+'GT421'!H53+'GT422'!H53+'GT423'!H53+'GT481'!H53+'GT484'!H53+'GT485'!H53+JHB!H53+TSH!H53</f>
        <v>0</v>
      </c>
    </row>
    <row r="54" spans="5:8" ht="13" x14ac:dyDescent="0.25">
      <c r="E54" s="31" t="s">
        <v>63</v>
      </c>
      <c r="F54" s="7">
        <f>'DC42'!F54+'DC48'!F54+EKU!F54+'GT421'!F54+'GT422'!F54+'GT423'!F54+'GT481'!F54+'GT484'!F54+'GT485'!F54+JHB!F54+TSH!F54</f>
        <v>11600000</v>
      </c>
      <c r="G54" s="8">
        <f>'DC42'!G54+'DC48'!G54+EKU!G54+'GT421'!G54+'GT422'!G54+'GT423'!G54+'GT481'!G54+'GT484'!G54+'GT485'!G54+JHB!G54+TSH!G54</f>
        <v>0</v>
      </c>
      <c r="H54" s="9">
        <f>'DC42'!H54+'DC48'!H54+EKU!H54+'GT421'!H54+'GT422'!H54+'GT423'!H54+'GT481'!H54+'GT484'!H54+'GT485'!H54+JHB!H54+TSH!H54</f>
        <v>0</v>
      </c>
    </row>
    <row r="55" spans="5:8" ht="13" x14ac:dyDescent="0.25">
      <c r="E55" s="31" t="s">
        <v>58</v>
      </c>
      <c r="F55" s="10">
        <f>'DC42'!F55+'DC48'!F55+EKU!F55+'GT421'!F55+'GT422'!F55+'GT423'!F55+'GT481'!F55+'GT484'!F55+'GT485'!F55+JHB!F55+TSH!F55</f>
        <v>1960000</v>
      </c>
      <c r="G55" s="11">
        <f>'DC42'!G55+'DC48'!G55+EKU!G55+'GT421'!G55+'GT422'!G55+'GT423'!G55+'GT481'!G55+'GT484'!G55+'GT485'!G55+JHB!G55+TSH!G55</f>
        <v>0</v>
      </c>
      <c r="H55" s="12">
        <f>'DC42'!H55+'DC48'!H55+EKU!H55+'GT421'!H55+'GT422'!H55+'GT423'!H55+'GT481'!H55+'GT484'!H55+'GT485'!H55+JHB!H55+TSH!H55</f>
        <v>0</v>
      </c>
    </row>
    <row r="56" spans="5:8" ht="13" x14ac:dyDescent="0.25">
      <c r="E56" s="31" t="s">
        <v>59</v>
      </c>
      <c r="F56" s="10">
        <f>'DC42'!F56+'DC48'!F56+EKU!F56+'GT421'!F56+'GT422'!F56+'GT423'!F56+'GT481'!F56+'GT484'!F56+'GT485'!F56+JHB!F56+TSH!F56</f>
        <v>0</v>
      </c>
      <c r="G56" s="11">
        <f>'DC42'!G56+'DC48'!G56+EKU!G56+'GT421'!G56+'GT422'!G56+'GT423'!G56+'GT481'!G56+'GT484'!G56+'GT485'!G56+JHB!G56+TSH!G56</f>
        <v>0</v>
      </c>
      <c r="H56" s="12">
        <f>'DC42'!H56+'DC48'!H56+EKU!H56+'GT421'!H56+'GT422'!H56+'GT423'!H56+'GT481'!H56+'GT484'!H56+'GT485'!H56+JHB!H56+TSH!H56</f>
        <v>0</v>
      </c>
    </row>
    <row r="57" spans="5:8" x14ac:dyDescent="0.25">
      <c r="E57" s="6"/>
      <c r="F57" s="13">
        <f>'DC42'!F57+'DC48'!F57+EKU!F57+'GT421'!F57+'GT422'!F57+'GT423'!F57+'GT481'!F57+'GT484'!F57+'GT485'!F57+JHB!F57+TSH!F57</f>
        <v>0</v>
      </c>
      <c r="G57" s="14">
        <f>'DC42'!G57+'DC48'!G57+EKU!G57+'GT421'!G57+'GT422'!G57+'GT423'!G57+'GT481'!G57+'GT484'!G57+'GT485'!G57+JHB!G57+TSH!G57</f>
        <v>0</v>
      </c>
      <c r="H57" s="15">
        <f>'DC42'!H57+'DC48'!H57+EKU!H57+'GT421'!H57+'GT422'!H57+'GT423'!H57+'GT481'!H57+'GT484'!H57+'GT485'!H57+JHB!H57+TSH!H57</f>
        <v>0</v>
      </c>
    </row>
    <row r="58" spans="5:8" x14ac:dyDescent="0.25">
      <c r="F58" s="16"/>
      <c r="G58" s="16"/>
      <c r="H58" s="16"/>
    </row>
    <row r="59" spans="5:8" ht="13" x14ac:dyDescent="0.25">
      <c r="E59" s="2" t="s">
        <v>60</v>
      </c>
      <c r="F59" s="3">
        <f>'DC42'!F59+'DC48'!F59+EKU!F59+'GT421'!F59+'GT422'!F59+'GT423'!F59+'GT481'!F59+'GT484'!F59+'GT485'!F59+JHB!F59+TSH!F59</f>
        <v>200293000</v>
      </c>
      <c r="G59" s="3">
        <f>'DC42'!G59+'DC48'!G59+EKU!G59+'GT421'!G59+'GT422'!G59+'GT423'!G59+'GT481'!G59+'GT484'!G59+'GT485'!G59+JHB!G59+TSH!G59</f>
        <v>215555000</v>
      </c>
      <c r="H59" s="3">
        <f>'DC42'!H59+'DC48'!H59+EKU!H59+'GT421'!H59+'GT422'!H59+'GT423'!H59+'GT481'!H59+'GT484'!H59+'GT485'!H59+JHB!H59+TSH!H59</f>
        <v>225227000</v>
      </c>
    </row>
    <row r="60" spans="5:8" ht="13" x14ac:dyDescent="0.25">
      <c r="E60" s="31" t="s">
        <v>64</v>
      </c>
      <c r="F60" s="7">
        <f>'DC42'!F60+'DC48'!F60+EKU!F60+'GT421'!F60+'GT422'!F60+'GT423'!F60+'GT481'!F60+'GT484'!F60+'GT485'!F60+JHB!F60+TSH!F60</f>
        <v>125293000</v>
      </c>
      <c r="G60" s="8">
        <f>'DC42'!G60+'DC48'!G60+EKU!G60+'GT421'!G60+'GT422'!G60+'GT423'!G60+'GT481'!G60+'GT484'!G60+'GT485'!G60+JHB!G60+TSH!G60</f>
        <v>136965000</v>
      </c>
      <c r="H60" s="9">
        <f>'DC42'!H60+'DC48'!H60+EKU!H60+'GT421'!H60+'GT422'!H60+'GT423'!H60+'GT481'!H60+'GT484'!H60+'GT485'!H60+JHB!H60+TSH!H60</f>
        <v>139103000</v>
      </c>
    </row>
    <row r="61" spans="5:8" ht="13" x14ac:dyDescent="0.25">
      <c r="E61" s="31" t="s">
        <v>65</v>
      </c>
      <c r="F61" s="10">
        <f>'DC42'!F61+'DC48'!F61+EKU!F61+'GT421'!F61+'GT422'!F61+'GT423'!F61+'GT481'!F61+'GT484'!F61+'GT485'!F61+JHB!F61+TSH!F61</f>
        <v>75000000</v>
      </c>
      <c r="G61" s="11">
        <f>'DC42'!G61+'DC48'!G61+EKU!G61+'GT421'!G61+'GT422'!G61+'GT423'!G61+'GT481'!G61+'GT484'!G61+'GT485'!G61+JHB!G61+TSH!G61</f>
        <v>78590000</v>
      </c>
      <c r="H61" s="12">
        <f>'DC42'!H61+'DC48'!H61+EKU!H61+'GT421'!H61+'GT422'!H61+'GT423'!H61+'GT481'!H61+'GT484'!H61+'GT485'!H61+JHB!H61+TSH!H61</f>
        <v>86124000</v>
      </c>
    </row>
    <row r="62" spans="5:8" ht="13" x14ac:dyDescent="0.25">
      <c r="E62" s="31" t="s">
        <v>69</v>
      </c>
      <c r="F62" s="10">
        <f>'DC42'!F62+'DC48'!F62+EKU!F62+'GT421'!F62+'GT422'!F62+'GT423'!F62+'GT481'!F62+'GT484'!F62+'GT485'!F62+JHB!F62+TSH!F62</f>
        <v>0</v>
      </c>
      <c r="G62" s="11">
        <f>'DC42'!G62+'DC48'!G62+EKU!G62+'GT421'!G62+'GT422'!G62+'GT423'!G62+'GT481'!G62+'GT484'!G62+'GT485'!G62+JHB!G62+TSH!G62</f>
        <v>0</v>
      </c>
      <c r="H62" s="12">
        <f>'DC42'!H62+'DC48'!H62+EKU!H62+'GT421'!H62+'GT422'!H62+'GT423'!H62+'GT481'!H62+'GT484'!H62+'GT485'!H62+JHB!H62+TSH!H62</f>
        <v>0</v>
      </c>
    </row>
    <row r="63" spans="5:8" x14ac:dyDescent="0.25">
      <c r="E63" s="6"/>
      <c r="F63" s="13">
        <f>'DC42'!F63+'DC48'!F63+EKU!F63+'GT421'!F63+'GT422'!F63+'GT423'!F63+'GT481'!F63+'GT484'!F63+'GT485'!F63+JHB!F63+TSH!F63</f>
        <v>0</v>
      </c>
      <c r="G63" s="14">
        <f>'DC42'!G63+'DC48'!G63+EKU!G63+'GT421'!G63+'GT422'!G63+'GT423'!G63+'GT481'!G63+'GT484'!G63+'GT485'!G63+JHB!G63+TSH!G63</f>
        <v>0</v>
      </c>
      <c r="H63" s="15">
        <f>'DC42'!H63+'DC48'!H63+EKU!H63+'GT421'!H63+'GT422'!H63+'GT423'!H63+'GT481'!H63+'GT484'!H63+'GT485'!H63+JHB!H63+TSH!H63</f>
        <v>0</v>
      </c>
    </row>
    <row r="64" spans="5:8" x14ac:dyDescent="0.25">
      <c r="F64" s="16"/>
      <c r="G64" s="16"/>
      <c r="H64" s="16"/>
    </row>
    <row r="65" spans="5:8" ht="13" x14ac:dyDescent="0.25">
      <c r="E65" s="2" t="s">
        <v>61</v>
      </c>
      <c r="F65" s="3">
        <f>'DC42'!F65+'DC48'!F65+EKU!F65+'GT421'!F65+'GT422'!F65+'GT423'!F65+'GT481'!F65+'GT484'!F65+'GT485'!F65+JHB!F65+TSH!F65</f>
        <v>223746000</v>
      </c>
      <c r="G65" s="3">
        <f>'DC42'!G65+'DC48'!G65+EKU!G65+'GT421'!G65+'GT422'!G65+'GT423'!G65+'GT481'!G65+'GT484'!G65+'GT485'!G65+JHB!G65+TSH!G65</f>
        <v>271701000</v>
      </c>
      <c r="H65" s="3">
        <f>'DC42'!H65+'DC48'!H65+EKU!H65+'GT421'!H65+'GT422'!H65+'GT423'!H65+'GT481'!H65+'GT484'!H65+'GT485'!H65+JHB!H65+TSH!H65</f>
        <v>309701000</v>
      </c>
    </row>
    <row r="66" spans="5:8" ht="13" x14ac:dyDescent="0.25">
      <c r="E66" s="31" t="s">
        <v>66</v>
      </c>
      <c r="F66" s="7">
        <f>'DC42'!F66+'DC48'!F66+EKU!F66+'GT421'!F66+'GT422'!F66+'GT423'!F66+'GT481'!F66+'GT484'!F66+'GT485'!F66+JHB!F66+TSH!F66</f>
        <v>223746000</v>
      </c>
      <c r="G66" s="8">
        <f>'DC42'!G66+'DC48'!G66+EKU!G66+'GT421'!G66+'GT422'!G66+'GT423'!G66+'GT481'!G66+'GT484'!G66+'GT485'!G66+JHB!G66+TSH!G66</f>
        <v>271701000</v>
      </c>
      <c r="H66" s="9">
        <f>'DC42'!H66+'DC48'!H66+EKU!H66+'GT421'!H66+'GT422'!H66+'GT423'!H66+'GT481'!H66+'GT484'!H66+'GT485'!H66+JHB!H66+TSH!H66</f>
        <v>309701000</v>
      </c>
    </row>
    <row r="67" spans="5:8" ht="13" hidden="1" x14ac:dyDescent="0.25">
      <c r="E67" s="31"/>
      <c r="F67" s="10">
        <f>'DC42'!F67+'DC48'!F67+EKU!F67+'GT421'!F67+'GT422'!F67+'GT423'!F67+'GT481'!F67+'GT484'!F67+'GT485'!F67+JHB!F67+TSH!F67</f>
        <v>0</v>
      </c>
      <c r="G67" s="11">
        <f>'DC42'!G67+'DC48'!G67+EKU!G67+'GT421'!G67+'GT422'!G67+'GT423'!G67+'GT481'!G67+'GT484'!G67+'GT485'!G67+JHB!G67+TSH!G67</f>
        <v>0</v>
      </c>
      <c r="H67" s="12">
        <f>'DC42'!H67+'DC48'!H67+EKU!H67+'GT421'!H67+'GT422'!H67+'GT423'!H67+'GT481'!H67+'GT484'!H67+'GT485'!H67+JHB!H67+TSH!H67</f>
        <v>0</v>
      </c>
    </row>
    <row r="68" spans="5:8" ht="13" hidden="1" x14ac:dyDescent="0.25">
      <c r="E68" s="31"/>
      <c r="F68" s="10">
        <f>'DC42'!F68+'DC48'!F68+EKU!F68+'GT421'!F68+'GT422'!F68+'GT423'!F68+'GT481'!F68+'GT484'!F68+'GT485'!F68+JHB!F68+TSH!F68</f>
        <v>0</v>
      </c>
      <c r="G68" s="11">
        <f>'DC42'!G68+'DC48'!G68+EKU!G68+'GT421'!G68+'GT422'!G68+'GT423'!G68+'GT481'!G68+'GT484'!G68+'GT485'!G68+JHB!G68+TSH!G68</f>
        <v>0</v>
      </c>
      <c r="H68" s="12">
        <f>'DC42'!H68+'DC48'!H68+EKU!H68+'GT421'!H68+'GT422'!H68+'GT423'!H68+'GT481'!H68+'GT484'!H68+'GT485'!H68+JHB!H68+TSH!H68</f>
        <v>0</v>
      </c>
    </row>
    <row r="69" spans="5:8" x14ac:dyDescent="0.25">
      <c r="E69" s="6"/>
      <c r="F69" s="13">
        <f>'DC42'!F69+'DC48'!F69+EKU!F69+'GT421'!F69+'GT422'!F69+'GT423'!F69+'GT481'!F69+'GT484'!F69+'GT485'!F69+JHB!F69+TSH!F69</f>
        <v>0</v>
      </c>
      <c r="G69" s="14">
        <f>'DC42'!G69+'DC48'!G69+EKU!G69+'GT421'!G69+'GT422'!G69+'GT423'!G69+'GT481'!G69+'GT484'!G69+'GT485'!G69+JHB!G69+TSH!G69</f>
        <v>0</v>
      </c>
      <c r="H69" s="15">
        <f>'DC42'!H69+'DC48'!H69+EKU!H69+'GT421'!H69+'GT422'!H69+'GT423'!H69+'GT481'!H69+'GT484'!H69+'GT485'!H69+JHB!H69+TSH!H69</f>
        <v>0</v>
      </c>
    </row>
    <row r="70" spans="5:8" x14ac:dyDescent="0.25">
      <c r="F70" s="16"/>
      <c r="G70" s="16"/>
      <c r="H70" s="16"/>
    </row>
    <row r="71" spans="5:8" ht="13" hidden="1" x14ac:dyDescent="0.25">
      <c r="E71" s="2"/>
      <c r="F71" s="3">
        <f>'DC42'!F71+'DC48'!F71+EKU!F71+'GT421'!F71+'GT422'!F71+'GT423'!F71+'GT481'!F71+'GT484'!F71+'GT485'!F71+JHB!F71+TSH!F71</f>
        <v>0</v>
      </c>
      <c r="G71" s="3">
        <f>'DC42'!G71+'DC48'!G71+EKU!G71+'GT421'!G71+'GT422'!G71+'GT423'!G71+'GT481'!G71+'GT484'!G71+'GT485'!G71+JHB!G71+TSH!G71</f>
        <v>0</v>
      </c>
      <c r="H71" s="3">
        <f>'DC42'!H71+'DC48'!H71+EKU!H71+'GT421'!H71+'GT422'!H71+'GT423'!H71+'GT481'!H71+'GT484'!H71+'GT485'!H71+JHB!H71+TSH!H71</f>
        <v>0</v>
      </c>
    </row>
    <row r="72" spans="5:8" hidden="1" x14ac:dyDescent="0.25">
      <c r="E72" s="6"/>
      <c r="F72" s="7">
        <f>'DC42'!F72+'DC48'!F72+EKU!F72+'GT421'!F72+'GT422'!F72+'GT423'!F72+'GT481'!F72+'GT484'!F72+'GT485'!F72+JHB!F72+TSH!F72</f>
        <v>0</v>
      </c>
      <c r="G72" s="8">
        <f>'DC42'!G72+'DC48'!G72+EKU!G72+'GT421'!G72+'GT422'!G72+'GT423'!G72+'GT481'!G72+'GT484'!G72+'GT485'!G72+JHB!G72+TSH!G72</f>
        <v>0</v>
      </c>
      <c r="H72" s="9">
        <f>'DC42'!H72+'DC48'!H72+EKU!H72+'GT421'!H72+'GT422'!H72+'GT423'!H72+'GT481'!H72+'GT484'!H72+'GT485'!H72+JHB!H72+TSH!H72</f>
        <v>0</v>
      </c>
    </row>
    <row r="73" spans="5:8" hidden="1" x14ac:dyDescent="0.25">
      <c r="E73" s="6"/>
      <c r="F73" s="10">
        <f>'DC42'!F73+'DC48'!F73+EKU!F73+'GT421'!F73+'GT422'!F73+'GT423'!F73+'GT481'!F73+'GT484'!F73+'GT485'!F73+JHB!F73+TSH!F73</f>
        <v>0</v>
      </c>
      <c r="G73" s="11">
        <f>'DC42'!G73+'DC48'!G73+EKU!G73+'GT421'!G73+'GT422'!G73+'GT423'!G73+'GT481'!G73+'GT484'!G73+'GT485'!G73+JHB!G73+TSH!G73</f>
        <v>0</v>
      </c>
      <c r="H73" s="12">
        <f>'DC42'!H73+'DC48'!H73+EKU!H73+'GT421'!H73+'GT422'!H73+'GT423'!H73+'GT481'!H73+'GT484'!H73+'GT485'!H73+JHB!H73+TSH!H73</f>
        <v>0</v>
      </c>
    </row>
    <row r="74" spans="5:8" hidden="1" x14ac:dyDescent="0.25">
      <c r="E74" s="6"/>
      <c r="F74" s="10">
        <f>'DC42'!F74+'DC48'!F74+EKU!F74+'GT421'!F74+'GT422'!F74+'GT423'!F74+'GT481'!F74+'GT484'!F74+'GT485'!F74+JHB!F74+TSH!F74</f>
        <v>0</v>
      </c>
      <c r="G74" s="11">
        <f>'DC42'!G74+'DC48'!G74+EKU!G74+'GT421'!G74+'GT422'!G74+'GT423'!G74+'GT481'!G74+'GT484'!G74+'GT485'!G74+JHB!G74+TSH!G74</f>
        <v>0</v>
      </c>
      <c r="H74" s="12">
        <f>'DC42'!H74+'DC48'!H74+EKU!H74+'GT421'!H74+'GT422'!H74+'GT423'!H74+'GT481'!H74+'GT484'!H74+'GT485'!H74+JHB!H74+TSH!H74</f>
        <v>0</v>
      </c>
    </row>
    <row r="75" spans="5:8" hidden="1" x14ac:dyDescent="0.25">
      <c r="E75" s="6"/>
      <c r="F75" s="13">
        <f>'DC42'!F75+'DC48'!F75+EKU!F75+'GT421'!F75+'GT422'!F75+'GT423'!F75+'GT481'!F75+'GT484'!F75+'GT485'!F75+JHB!F75+TSH!F75</f>
        <v>0</v>
      </c>
      <c r="G75" s="14">
        <f>'DC42'!G75+'DC48'!G75+EKU!G75+'GT421'!G75+'GT422'!G75+'GT423'!G75+'GT481'!G75+'GT484'!G75+'GT485'!G75+JHB!G75+TSH!G75</f>
        <v>0</v>
      </c>
      <c r="H75" s="15">
        <f>'DC42'!H75+'DC48'!H75+EKU!H75+'GT421'!H75+'GT422'!H75+'GT423'!H75+'GT481'!H75+'GT484'!H75+'GT485'!H75+JHB!H75+TSH!H75</f>
        <v>0</v>
      </c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'DC42'!F77+'DC48'!F77+EKU!F77+'GT421'!F77+'GT422'!F77+'GT423'!F77+'GT481'!F77+'GT484'!F77+'GT485'!F77+JHB!F77+TSH!F77</f>
        <v>0</v>
      </c>
      <c r="G77" s="3">
        <f>'DC42'!G77+'DC48'!G77+EKU!G77+'GT421'!G77+'GT422'!G77+'GT423'!G77+'GT481'!G77+'GT484'!G77+'GT485'!G77+JHB!G77+TSH!G77</f>
        <v>0</v>
      </c>
      <c r="H77" s="3">
        <f>'DC42'!H77+'DC48'!H77+EKU!H77+'GT421'!H77+'GT422'!H77+'GT423'!H77+'GT481'!H77+'GT484'!H77+'GT485'!H77+JHB!H77+TSH!H77</f>
        <v>0</v>
      </c>
    </row>
    <row r="78" spans="5:8" hidden="1" x14ac:dyDescent="0.25">
      <c r="E78" s="6"/>
      <c r="F78" s="7">
        <f>'DC42'!F78+'DC48'!F78+EKU!F78+'GT421'!F78+'GT422'!F78+'GT423'!F78+'GT481'!F78+'GT484'!F78+'GT485'!F78+JHB!F78+TSH!F78</f>
        <v>0</v>
      </c>
      <c r="G78" s="8">
        <f>'DC42'!G78+'DC48'!G78+EKU!G78+'GT421'!G78+'GT422'!G78+'GT423'!G78+'GT481'!G78+'GT484'!G78+'GT485'!G78+JHB!G78+TSH!G78</f>
        <v>0</v>
      </c>
      <c r="H78" s="9">
        <f>'DC42'!H78+'DC48'!H78+EKU!H78+'GT421'!H78+'GT422'!H78+'GT423'!H78+'GT481'!H78+'GT484'!H78+'GT485'!H78+JHB!H78+TSH!H78</f>
        <v>0</v>
      </c>
    </row>
    <row r="79" spans="5:8" hidden="1" x14ac:dyDescent="0.25">
      <c r="E79" s="6"/>
      <c r="F79" s="10">
        <f>'DC42'!F79+'DC48'!F79+EKU!F79+'GT421'!F79+'GT422'!F79+'GT423'!F79+'GT481'!F79+'GT484'!F79+'GT485'!F79+JHB!F79+TSH!F79</f>
        <v>0</v>
      </c>
      <c r="G79" s="11">
        <f>'DC42'!G79+'DC48'!G79+EKU!G79+'GT421'!G79+'GT422'!G79+'GT423'!G79+'GT481'!G79+'GT484'!G79+'GT485'!G79+JHB!G79+TSH!G79</f>
        <v>0</v>
      </c>
      <c r="H79" s="12">
        <f>'DC42'!H79+'DC48'!H79+EKU!H79+'GT421'!H79+'GT422'!H79+'GT423'!H79+'GT481'!H79+'GT484'!H79+'GT485'!H79+JHB!H79+TSH!H79</f>
        <v>0</v>
      </c>
    </row>
    <row r="80" spans="5:8" hidden="1" x14ac:dyDescent="0.25">
      <c r="E80" s="6"/>
      <c r="F80" s="10">
        <f>'DC42'!F80+'DC48'!F80+EKU!F80+'GT421'!F80+'GT422'!F80+'GT423'!F80+'GT481'!F80+'GT484'!F80+'GT485'!F80+JHB!F80+TSH!F80</f>
        <v>0</v>
      </c>
      <c r="G80" s="11">
        <f>'DC42'!G80+'DC48'!G80+EKU!G80+'GT421'!G80+'GT422'!G80+'GT423'!G80+'GT481'!G80+'GT484'!G80+'GT485'!G80+JHB!G80+TSH!G80</f>
        <v>0</v>
      </c>
      <c r="H80" s="12">
        <f>'DC42'!H80+'DC48'!H80+EKU!H80+'GT421'!H80+'GT422'!H80+'GT423'!H80+'GT481'!H80+'GT484'!H80+'GT485'!H80+JHB!H80+TSH!H80</f>
        <v>0</v>
      </c>
    </row>
    <row r="81" spans="5:8" hidden="1" x14ac:dyDescent="0.25">
      <c r="E81" s="6"/>
      <c r="F81" s="13">
        <f>'DC42'!F81+'DC48'!F81+EKU!F81+'GT421'!F81+'GT422'!F81+'GT423'!F81+'GT481'!F81+'GT484'!F81+'GT485'!F81+JHB!F81+TSH!F81</f>
        <v>0</v>
      </c>
      <c r="G81" s="14">
        <f>'DC42'!G81+'DC48'!G81+EKU!G81+'GT421'!G81+'GT422'!G81+'GT423'!G81+'GT481'!G81+'GT484'!G81+'GT485'!G81+JHB!G81+TSH!G81</f>
        <v>0</v>
      </c>
      <c r="H81" s="15">
        <f>'DC42'!H81+'DC48'!H81+EKU!H81+'GT421'!H81+'GT422'!H81+'GT423'!H81+'GT481'!H81+'GT484'!H81+'GT485'!H81+JHB!H81+TSH!H81</f>
        <v>0</v>
      </c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'DC42'!F83+'DC48'!F83+EKU!F83+'GT421'!F83+'GT422'!F83+'GT423'!F83+'GT481'!F83+'GT484'!F83+'GT485'!F83+JHB!F83+TSH!F83</f>
        <v>0</v>
      </c>
      <c r="G83" s="3">
        <f>'DC42'!G83+'DC48'!G83+EKU!G83+'GT421'!G83+'GT422'!G83+'GT423'!G83+'GT481'!G83+'GT484'!G83+'GT485'!G83+JHB!G83+TSH!G83</f>
        <v>0</v>
      </c>
      <c r="H83" s="3">
        <f>'DC42'!H83+'DC48'!H83+EKU!H83+'GT421'!H83+'GT422'!H83+'GT423'!H83+'GT481'!H83+'GT484'!H83+'GT485'!H83+JHB!H83+TSH!H83</f>
        <v>0</v>
      </c>
    </row>
    <row r="84" spans="5:8" hidden="1" x14ac:dyDescent="0.25">
      <c r="E84" s="6"/>
      <c r="F84" s="7">
        <f>'DC42'!F84+'DC48'!F84+EKU!F84+'GT421'!F84+'GT422'!F84+'GT423'!F84+'GT481'!F84+'GT484'!F84+'GT485'!F84+JHB!F84+TSH!F84</f>
        <v>0</v>
      </c>
      <c r="G84" s="8">
        <f>'DC42'!G84+'DC48'!G84+EKU!G84+'GT421'!G84+'GT422'!G84+'GT423'!G84+'GT481'!G84+'GT484'!G84+'GT485'!G84+JHB!G84+TSH!G84</f>
        <v>0</v>
      </c>
      <c r="H84" s="9">
        <f>'DC42'!H84+'DC48'!H84+EKU!H84+'GT421'!H84+'GT422'!H84+'GT423'!H84+'GT481'!H84+'GT484'!H84+'GT485'!H84+JHB!H84+TSH!H84</f>
        <v>0</v>
      </c>
    </row>
    <row r="85" spans="5:8" hidden="1" x14ac:dyDescent="0.25">
      <c r="E85" s="6"/>
      <c r="F85" s="10">
        <f>'DC42'!F85+'DC48'!F85+EKU!F85+'GT421'!F85+'GT422'!F85+'GT423'!F85+'GT481'!F85+'GT484'!F85+'GT485'!F85+JHB!F85+TSH!F85</f>
        <v>0</v>
      </c>
      <c r="G85" s="11">
        <f>'DC42'!G85+'DC48'!G85+EKU!G85+'GT421'!G85+'GT422'!G85+'GT423'!G85+'GT481'!G85+'GT484'!G85+'GT485'!G85+JHB!G85+TSH!G85</f>
        <v>0</v>
      </c>
      <c r="H85" s="12">
        <f>'DC42'!H85+'DC48'!H85+EKU!H85+'GT421'!H85+'GT422'!H85+'GT423'!H85+'GT481'!H85+'GT484'!H85+'GT485'!H85+JHB!H85+TSH!H85</f>
        <v>0</v>
      </c>
    </row>
    <row r="86" spans="5:8" hidden="1" x14ac:dyDescent="0.25">
      <c r="E86" s="6"/>
      <c r="F86" s="10">
        <f>'DC42'!F86+'DC48'!F86+EKU!F86+'GT421'!F86+'GT422'!F86+'GT423'!F86+'GT481'!F86+'GT484'!F86+'GT485'!F86+JHB!F86+TSH!F86</f>
        <v>0</v>
      </c>
      <c r="G86" s="11">
        <f>'DC42'!G86+'DC48'!G86+EKU!G86+'GT421'!G86+'GT422'!G86+'GT423'!G86+'GT481'!G86+'GT484'!G86+'GT485'!G86+JHB!G86+TSH!G86</f>
        <v>0</v>
      </c>
      <c r="H86" s="12">
        <f>'DC42'!H86+'DC48'!H86+EKU!H86+'GT421'!H86+'GT422'!H86+'GT423'!H86+'GT481'!H86+'GT484'!H86+'GT485'!H86+JHB!H86+TSH!H86</f>
        <v>0</v>
      </c>
    </row>
    <row r="87" spans="5:8" hidden="1" x14ac:dyDescent="0.25">
      <c r="E87" s="6"/>
      <c r="F87" s="13">
        <f>'DC42'!F87+'DC48'!F87+EKU!F87+'GT421'!F87+'GT422'!F87+'GT423'!F87+'GT481'!F87+'GT484'!F87+'GT485'!F87+JHB!F87+TSH!F87</f>
        <v>0</v>
      </c>
      <c r="G87" s="14">
        <f>'DC42'!G87+'DC48'!G87+EKU!G87+'GT421'!G87+'GT422'!G87+'GT423'!G87+'GT481'!G87+'GT484'!G87+'GT485'!G87+JHB!G87+TSH!G87</f>
        <v>0</v>
      </c>
      <c r="H87" s="15">
        <f>'DC42'!H87+'DC48'!H87+EKU!H87+'GT421'!H87+'GT422'!H87+'GT423'!H87+'GT481'!H87+'GT484'!H87+'GT485'!H87+JHB!H87+TSH!H87</f>
        <v>0</v>
      </c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'DC42'!F89+'DC48'!F89+EKU!F89+'GT421'!F89+'GT422'!F89+'GT423'!F89+'GT481'!F89+'GT484'!F89+'GT485'!F89+JHB!F89+TSH!F89</f>
        <v>0</v>
      </c>
      <c r="G89" s="3">
        <f>'DC42'!G89+'DC48'!G89+EKU!G89+'GT421'!G89+'GT422'!G89+'GT423'!G89+'GT481'!G89+'GT484'!G89+'GT485'!G89+JHB!G89+TSH!G89</f>
        <v>0</v>
      </c>
      <c r="H89" s="3">
        <f>'DC42'!H89+'DC48'!H89+EKU!H89+'GT421'!H89+'GT422'!H89+'GT423'!H89+'GT481'!H89+'GT484'!H89+'GT485'!H89+JHB!H89+TSH!H89</f>
        <v>0</v>
      </c>
    </row>
    <row r="90" spans="5:8" hidden="1" x14ac:dyDescent="0.25">
      <c r="E90" s="6"/>
      <c r="F90" s="7">
        <f>'DC42'!F90+'DC48'!F90+EKU!F90+'GT421'!F90+'GT422'!F90+'GT423'!F90+'GT481'!F90+'GT484'!F90+'GT485'!F90+JHB!F90+TSH!F90</f>
        <v>0</v>
      </c>
      <c r="G90" s="8">
        <f>'DC42'!G90+'DC48'!G90+EKU!G90+'GT421'!G90+'GT422'!G90+'GT423'!G90+'GT481'!G90+'GT484'!G90+'GT485'!G90+JHB!G90+TSH!G90</f>
        <v>0</v>
      </c>
      <c r="H90" s="9">
        <f>'DC42'!H90+'DC48'!H90+EKU!H90+'GT421'!H90+'GT422'!H90+'GT423'!H90+'GT481'!H90+'GT484'!H90+'GT485'!H90+JHB!H90+TSH!H90</f>
        <v>0</v>
      </c>
    </row>
    <row r="91" spans="5:8" hidden="1" x14ac:dyDescent="0.25">
      <c r="E91" s="6"/>
      <c r="F91" s="10">
        <f>'DC42'!F91+'DC48'!F91+EKU!F91+'GT421'!F91+'GT422'!F91+'GT423'!F91+'GT481'!F91+'GT484'!F91+'GT485'!F91+JHB!F91+TSH!F91</f>
        <v>0</v>
      </c>
      <c r="G91" s="11">
        <f>'DC42'!G91+'DC48'!G91+EKU!G91+'GT421'!G91+'GT422'!G91+'GT423'!G91+'GT481'!G91+'GT484'!G91+'GT485'!G91+JHB!G91+TSH!G91</f>
        <v>0</v>
      </c>
      <c r="H91" s="12">
        <f>'DC42'!H91+'DC48'!H91+EKU!H91+'GT421'!H91+'GT422'!H91+'GT423'!H91+'GT481'!H91+'GT484'!H91+'GT485'!H91+JHB!H91+TSH!H91</f>
        <v>0</v>
      </c>
    </row>
    <row r="92" spans="5:8" hidden="1" x14ac:dyDescent="0.25">
      <c r="E92" s="6"/>
      <c r="F92" s="10">
        <f>'DC42'!F92+'DC48'!F92+EKU!F92+'GT421'!F92+'GT422'!F92+'GT423'!F92+'GT481'!F92+'GT484'!F92+'GT485'!F92+JHB!F92+TSH!F92</f>
        <v>0</v>
      </c>
      <c r="G92" s="11">
        <f>'DC42'!G92+'DC48'!G92+EKU!G92+'GT421'!G92+'GT422'!G92+'GT423'!G92+'GT481'!G92+'GT484'!G92+'GT485'!G92+JHB!G92+TSH!G92</f>
        <v>0</v>
      </c>
      <c r="H92" s="12">
        <f>'DC42'!H92+'DC48'!H92+EKU!H92+'GT421'!H92+'GT422'!H92+'GT423'!H92+'GT481'!H92+'GT484'!H92+'GT485'!H92+JHB!H92+TSH!H92</f>
        <v>0</v>
      </c>
    </row>
    <row r="93" spans="5:8" hidden="1" x14ac:dyDescent="0.25">
      <c r="E93" s="6"/>
      <c r="F93" s="13">
        <f>'DC42'!F93+'DC48'!F93+EKU!F93+'GT421'!F93+'GT422'!F93+'GT423'!F93+'GT481'!F93+'GT484'!F93+'GT485'!F93+JHB!F93+TSH!F93</f>
        <v>0</v>
      </c>
      <c r="G93" s="14">
        <f>'DC42'!G93+'DC48'!G93+EKU!G93+'GT421'!G93+'GT422'!G93+'GT423'!G93+'GT481'!G93+'GT484'!G93+'GT485'!G93+JHB!G93+TSH!G93</f>
        <v>0</v>
      </c>
      <c r="H93" s="15">
        <f>'DC42'!H93+'DC48'!H93+EKU!H93+'GT421'!H93+'GT422'!H93+'GT423'!H93+'GT481'!H93+'GT484'!H93+'GT485'!H93+JHB!H93+TSH!H93</f>
        <v>0</v>
      </c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'DC42'!F95+'DC48'!F95+EKU!F95+'GT421'!F95+'GT422'!F95+'GT423'!F95+'GT481'!F95+'GT484'!F95+'GT485'!F95+JHB!F95+TSH!F95</f>
        <v>0</v>
      </c>
      <c r="G95" s="3">
        <f>'DC42'!G95+'DC48'!G95+EKU!G95+'GT421'!G95+'GT422'!G95+'GT423'!G95+'GT481'!G95+'GT484'!G95+'GT485'!G95+JHB!G95+TSH!G95</f>
        <v>0</v>
      </c>
      <c r="H95" s="3">
        <f>'DC42'!H95+'DC48'!H95+EKU!H95+'GT421'!H95+'GT422'!H95+'GT423'!H95+'GT481'!H95+'GT484'!H95+'GT485'!H95+JHB!H95+TSH!H95</f>
        <v>0</v>
      </c>
    </row>
    <row r="96" spans="5:8" hidden="1" x14ac:dyDescent="0.25">
      <c r="E96" s="6"/>
      <c r="F96" s="7">
        <f>'DC42'!F96+'DC48'!F96+EKU!F96+'GT421'!F96+'GT422'!F96+'GT423'!F96+'GT481'!F96+'GT484'!F96+'GT485'!F96+JHB!F96+TSH!F96</f>
        <v>0</v>
      </c>
      <c r="G96" s="8">
        <f>'DC42'!G96+'DC48'!G96+EKU!G96+'GT421'!G96+'GT422'!G96+'GT423'!G96+'GT481'!G96+'GT484'!G96+'GT485'!G96+JHB!G96+TSH!G96</f>
        <v>0</v>
      </c>
      <c r="H96" s="9">
        <f>'DC42'!H96+'DC48'!H96+EKU!H96+'GT421'!H96+'GT422'!H96+'GT423'!H96+'GT481'!H96+'GT484'!H96+'GT485'!H96+JHB!H96+TSH!H96</f>
        <v>0</v>
      </c>
    </row>
    <row r="97" spans="5:8" hidden="1" x14ac:dyDescent="0.25">
      <c r="E97" s="6"/>
      <c r="F97" s="10">
        <f>'DC42'!F97+'DC48'!F97+EKU!F97+'GT421'!F97+'GT422'!F97+'GT423'!F97+'GT481'!F97+'GT484'!F97+'GT485'!F97+JHB!F97+TSH!F97</f>
        <v>0</v>
      </c>
      <c r="G97" s="11">
        <f>'DC42'!G97+'DC48'!G97+EKU!G97+'GT421'!G97+'GT422'!G97+'GT423'!G97+'GT481'!G97+'GT484'!G97+'GT485'!G97+JHB!G97+TSH!G97</f>
        <v>0</v>
      </c>
      <c r="H97" s="12">
        <f>'DC42'!H97+'DC48'!H97+EKU!H97+'GT421'!H97+'GT422'!H97+'GT423'!H97+'GT481'!H97+'GT484'!H97+'GT485'!H97+JHB!H97+TSH!H97</f>
        <v>0</v>
      </c>
    </row>
    <row r="98" spans="5:8" hidden="1" x14ac:dyDescent="0.25">
      <c r="E98" s="6"/>
      <c r="F98" s="10">
        <f>'DC42'!F98+'DC48'!F98+EKU!F98+'GT421'!F98+'GT422'!F98+'GT423'!F98+'GT481'!F98+'GT484'!F98+'GT485'!F98+JHB!F98+TSH!F98</f>
        <v>0</v>
      </c>
      <c r="G98" s="11">
        <f>'DC42'!G98+'DC48'!G98+EKU!G98+'GT421'!G98+'GT422'!G98+'GT423'!G98+'GT481'!G98+'GT484'!G98+'GT485'!G98+JHB!G98+TSH!G98</f>
        <v>0</v>
      </c>
      <c r="H98" s="12">
        <f>'DC42'!H98+'DC48'!H98+EKU!H98+'GT421'!H98+'GT422'!H98+'GT423'!H98+'GT481'!H98+'GT484'!H98+'GT485'!H98+JHB!H98+TSH!H98</f>
        <v>0</v>
      </c>
    </row>
    <row r="99" spans="5:8" hidden="1" x14ac:dyDescent="0.25">
      <c r="E99" s="6"/>
      <c r="F99" s="13">
        <f>'DC42'!F99+'DC48'!F99+EKU!F99+'GT421'!F99+'GT422'!F99+'GT423'!F99+'GT481'!F99+'GT484'!F99+'GT485'!F99+JHB!F99+TSH!F99</f>
        <v>0</v>
      </c>
      <c r="G99" s="14">
        <f>'DC42'!G99+'DC48'!G99+EKU!G99+'GT421'!G99+'GT422'!G99+'GT423'!G99+'GT481'!G99+'GT484'!G99+'GT485'!G99+JHB!G99+TSH!G99</f>
        <v>0</v>
      </c>
      <c r="H99" s="15">
        <f>'DC42'!H99+'DC48'!H99+EKU!H99+'GT421'!H99+'GT422'!H99+'GT423'!H99+'GT481'!H99+'GT484'!H99+'GT485'!H99+JHB!H99+TSH!H99</f>
        <v>0</v>
      </c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'DC42'!F101+'DC48'!F101+EKU!F101+'GT421'!F101+'GT422'!F101+'GT423'!F101+'GT481'!F101+'GT484'!F101+'GT485'!F101+JHB!F101+TSH!F101</f>
        <v>0</v>
      </c>
      <c r="G101" s="3">
        <f>'DC42'!G101+'DC48'!G101+EKU!G101+'GT421'!G101+'GT422'!G101+'GT423'!G101+'GT481'!G101+'GT484'!G101+'GT485'!G101+JHB!G101+TSH!G101</f>
        <v>0</v>
      </c>
      <c r="H101" s="3">
        <f>'DC42'!H101+'DC48'!H101+EKU!H101+'GT421'!H101+'GT422'!H101+'GT423'!H101+'GT481'!H101+'GT484'!H101+'GT485'!H101+JHB!H101+TSH!H101</f>
        <v>0</v>
      </c>
    </row>
    <row r="102" spans="5:8" hidden="1" x14ac:dyDescent="0.25">
      <c r="E102" s="6"/>
      <c r="F102" s="7">
        <f>'DC42'!F102+'DC48'!F102+EKU!F102+'GT421'!F102+'GT422'!F102+'GT423'!F102+'GT481'!F102+'GT484'!F102+'GT485'!F102+JHB!F102+TSH!F102</f>
        <v>0</v>
      </c>
      <c r="G102" s="8">
        <f>'DC42'!G102+'DC48'!G102+EKU!G102+'GT421'!G102+'GT422'!G102+'GT423'!G102+'GT481'!G102+'GT484'!G102+'GT485'!G102+JHB!G102+TSH!G102</f>
        <v>0</v>
      </c>
      <c r="H102" s="9">
        <f>'DC42'!H102+'DC48'!H102+EKU!H102+'GT421'!H102+'GT422'!H102+'GT423'!H102+'GT481'!H102+'GT484'!H102+'GT485'!H102+JHB!H102+TSH!H102</f>
        <v>0</v>
      </c>
    </row>
    <row r="103" spans="5:8" hidden="1" x14ac:dyDescent="0.25">
      <c r="E103" s="6"/>
      <c r="F103" s="10">
        <f>'DC42'!F103+'DC48'!F103+EKU!F103+'GT421'!F103+'GT422'!F103+'GT423'!F103+'GT481'!F103+'GT484'!F103+'GT485'!F103+JHB!F103+TSH!F103</f>
        <v>0</v>
      </c>
      <c r="G103" s="11">
        <f>'DC42'!G103+'DC48'!G103+EKU!G103+'GT421'!G103+'GT422'!G103+'GT423'!G103+'GT481'!G103+'GT484'!G103+'GT485'!G103+JHB!G103+TSH!G103</f>
        <v>0</v>
      </c>
      <c r="H103" s="12">
        <f>'DC42'!H103+'DC48'!H103+EKU!H103+'GT421'!H103+'GT422'!H103+'GT423'!H103+'GT481'!H103+'GT484'!H103+'GT485'!H103+JHB!H103+TSH!H103</f>
        <v>0</v>
      </c>
    </row>
    <row r="104" spans="5:8" hidden="1" x14ac:dyDescent="0.25">
      <c r="E104" s="6"/>
      <c r="F104" s="10">
        <f>'DC42'!F104+'DC48'!F104+EKU!F104+'GT421'!F104+'GT422'!F104+'GT423'!F104+'GT481'!F104+'GT484'!F104+'GT485'!F104+JHB!F104+TSH!F104</f>
        <v>0</v>
      </c>
      <c r="G104" s="11">
        <f>'DC42'!G104+'DC48'!G104+EKU!G104+'GT421'!G104+'GT422'!G104+'GT423'!G104+'GT481'!G104+'GT484'!G104+'GT485'!G104+JHB!G104+TSH!G104</f>
        <v>0</v>
      </c>
      <c r="H104" s="12">
        <f>'DC42'!H104+'DC48'!H104+EKU!H104+'GT421'!H104+'GT422'!H104+'GT423'!H104+'GT481'!H104+'GT484'!H104+'GT485'!H104+JHB!H104+TSH!H104</f>
        <v>0</v>
      </c>
    </row>
    <row r="105" spans="5:8" hidden="1" x14ac:dyDescent="0.25">
      <c r="E105" s="6"/>
      <c r="F105" s="13">
        <f>'DC42'!F105+'DC48'!F105+EKU!F105+'GT421'!F105+'GT422'!F105+'GT423'!F105+'GT481'!F105+'GT484'!F105+'GT485'!F105+JHB!F105+TSH!F105</f>
        <v>0</v>
      </c>
      <c r="G105" s="14">
        <f>'DC42'!G105+'DC48'!G105+EKU!G105+'GT421'!G105+'GT422'!G105+'GT423'!G105+'GT481'!G105+'GT484'!G105+'GT485'!G105+JHB!G105+TSH!G105</f>
        <v>0</v>
      </c>
      <c r="H105" s="15">
        <f>'DC42'!H105+'DC48'!H105+EKU!H105+'GT421'!H105+'GT422'!H105+'GT423'!H105+'GT481'!H105+'GT484'!H105+'GT485'!H105+JHB!H105+TSH!H105</f>
        <v>0</v>
      </c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'DC42'!F107+'DC48'!F107+EKU!F107+'GT421'!F107+'GT422'!F107+'GT423'!F107+'GT481'!F107+'GT484'!F107+'GT485'!F107+JHB!F107+TSH!F107</f>
        <v>0</v>
      </c>
      <c r="G107" s="3">
        <f>'DC42'!G107+'DC48'!G107+EKU!G107+'GT421'!G107+'GT422'!G107+'GT423'!G107+'GT481'!G107+'GT484'!G107+'GT485'!G107+JHB!G107+TSH!G107</f>
        <v>0</v>
      </c>
      <c r="H107" s="3">
        <f>'DC42'!H107+'DC48'!H107+EKU!H107+'GT421'!H107+'GT422'!H107+'GT423'!H107+'GT481'!H107+'GT484'!H107+'GT485'!H107+JHB!H107+TSH!H107</f>
        <v>0</v>
      </c>
    </row>
    <row r="108" spans="5:8" hidden="1" x14ac:dyDescent="0.25">
      <c r="E108" s="6"/>
      <c r="F108" s="7">
        <f>'DC42'!F108+'DC48'!F108+EKU!F108+'GT421'!F108+'GT422'!F108+'GT423'!F108+'GT481'!F108+'GT484'!F108+'GT485'!F108+JHB!F108+TSH!F108</f>
        <v>0</v>
      </c>
      <c r="G108" s="8">
        <f>'DC42'!G108+'DC48'!G108+EKU!G108+'GT421'!G108+'GT422'!G108+'GT423'!G108+'GT481'!G108+'GT484'!G108+'GT485'!G108+JHB!G108+TSH!G108</f>
        <v>0</v>
      </c>
      <c r="H108" s="9">
        <f>'DC42'!H108+'DC48'!H108+EKU!H108+'GT421'!H108+'GT422'!H108+'GT423'!H108+'GT481'!H108+'GT484'!H108+'GT485'!H108+JHB!H108+TSH!H108</f>
        <v>0</v>
      </c>
    </row>
    <row r="109" spans="5:8" hidden="1" x14ac:dyDescent="0.25">
      <c r="E109" s="6"/>
      <c r="F109" s="10">
        <f>'DC42'!F109+'DC48'!F109+EKU!F109+'GT421'!F109+'GT422'!F109+'GT423'!F109+'GT481'!F109+'GT484'!F109+'GT485'!F109+JHB!F109+TSH!F109</f>
        <v>0</v>
      </c>
      <c r="G109" s="11">
        <f>'DC42'!G109+'DC48'!G109+EKU!G109+'GT421'!G109+'GT422'!G109+'GT423'!G109+'GT481'!G109+'GT484'!G109+'GT485'!G109+JHB!G109+TSH!G109</f>
        <v>0</v>
      </c>
      <c r="H109" s="12">
        <f>'DC42'!H109+'DC48'!H109+EKU!H109+'GT421'!H109+'GT422'!H109+'GT423'!H109+'GT481'!H109+'GT484'!H109+'GT485'!H109+JHB!H109+TSH!H109</f>
        <v>0</v>
      </c>
    </row>
    <row r="110" spans="5:8" hidden="1" x14ac:dyDescent="0.25">
      <c r="E110" s="6"/>
      <c r="F110" s="10">
        <f>'DC42'!F110+'DC48'!F110+EKU!F110+'GT421'!F110+'GT422'!F110+'GT423'!F110+'GT481'!F110+'GT484'!F110+'GT485'!F110+JHB!F110+TSH!F110</f>
        <v>0</v>
      </c>
      <c r="G110" s="11">
        <f>'DC42'!G110+'DC48'!G110+EKU!G110+'GT421'!G110+'GT422'!G110+'GT423'!G110+'GT481'!G110+'GT484'!G110+'GT485'!G110+JHB!G110+TSH!G110</f>
        <v>0</v>
      </c>
      <c r="H110" s="12">
        <f>'DC42'!H110+'DC48'!H110+EKU!H110+'GT421'!H110+'GT422'!H110+'GT423'!H110+'GT481'!H110+'GT484'!H110+'GT485'!H110+JHB!H110+TSH!H110</f>
        <v>0</v>
      </c>
    </row>
    <row r="111" spans="5:8" hidden="1" x14ac:dyDescent="0.25">
      <c r="E111" s="6"/>
      <c r="F111" s="13">
        <f>'DC42'!F111+'DC48'!F111+EKU!F111+'GT421'!F111+'GT422'!F111+'GT423'!F111+'GT481'!F111+'GT484'!F111+'GT485'!F111+JHB!F111+TSH!F111</f>
        <v>0</v>
      </c>
      <c r="G111" s="14">
        <f>'DC42'!G111+'DC48'!G111+EKU!G111+'GT421'!G111+'GT422'!G111+'GT423'!G111+'GT481'!G111+'GT484'!G111+'GT485'!G111+JHB!G111+TSH!G111</f>
        <v>0</v>
      </c>
      <c r="H111" s="15">
        <f>'DC42'!H111+'DC48'!H111+EKU!H111+'GT421'!H111+'GT422'!H111+'GT423'!H111+'GT481'!H111+'GT484'!H111+'GT485'!H111+JHB!H111+TSH!H111</f>
        <v>0</v>
      </c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'DC42'!F113+'DC48'!F113+EKU!F113+'GT421'!F113+'GT422'!F113+'GT423'!F113+'GT481'!F113+'GT484'!F113+'GT485'!F113+JHB!F113+TSH!F113</f>
        <v>0</v>
      </c>
      <c r="G113" s="3">
        <f>'DC42'!G113+'DC48'!G113+EKU!G113+'GT421'!G113+'GT422'!G113+'GT423'!G113+'GT481'!G113+'GT484'!G113+'GT485'!G113+JHB!G113+TSH!G113</f>
        <v>0</v>
      </c>
      <c r="H113" s="3">
        <f>'DC42'!H113+'DC48'!H113+EKU!H113+'GT421'!H113+'GT422'!H113+'GT423'!H113+'GT481'!H113+'GT484'!H113+'GT485'!H113+JHB!H113+TSH!H113</f>
        <v>0</v>
      </c>
    </row>
    <row r="114" spans="5:8" hidden="1" x14ac:dyDescent="0.25">
      <c r="E114" s="6"/>
      <c r="F114" s="7">
        <f>'DC42'!F114+'DC48'!F114+EKU!F114+'GT421'!F114+'GT422'!F114+'GT423'!F114+'GT481'!F114+'GT484'!F114+'GT485'!F114+JHB!F114+TSH!F114</f>
        <v>0</v>
      </c>
      <c r="G114" s="8">
        <f>'DC42'!G114+'DC48'!G114+EKU!G114+'GT421'!G114+'GT422'!G114+'GT423'!G114+'GT481'!G114+'GT484'!G114+'GT485'!G114+JHB!G114+TSH!G114</f>
        <v>0</v>
      </c>
      <c r="H114" s="9">
        <f>'DC42'!H114+'DC48'!H114+EKU!H114+'GT421'!H114+'GT422'!H114+'GT423'!H114+'GT481'!H114+'GT484'!H114+'GT485'!H114+JHB!H114+TSH!H114</f>
        <v>0</v>
      </c>
    </row>
    <row r="115" spans="5:8" hidden="1" x14ac:dyDescent="0.25">
      <c r="E115" s="6"/>
      <c r="F115" s="10">
        <f>'DC42'!F115+'DC48'!F115+EKU!F115+'GT421'!F115+'GT422'!F115+'GT423'!F115+'GT481'!F115+'GT484'!F115+'GT485'!F115+JHB!F115+TSH!F115</f>
        <v>0</v>
      </c>
      <c r="G115" s="11">
        <f>'DC42'!G115+'DC48'!G115+EKU!G115+'GT421'!G115+'GT422'!G115+'GT423'!G115+'GT481'!G115+'GT484'!G115+'GT485'!G115+JHB!G115+TSH!G115</f>
        <v>0</v>
      </c>
      <c r="H115" s="12">
        <f>'DC42'!H115+'DC48'!H115+EKU!H115+'GT421'!H115+'GT422'!H115+'GT423'!H115+'GT481'!H115+'GT484'!H115+'GT485'!H115+JHB!H115+TSH!H115</f>
        <v>0</v>
      </c>
    </row>
    <row r="116" spans="5:8" hidden="1" x14ac:dyDescent="0.25">
      <c r="E116" s="6"/>
      <c r="F116" s="10">
        <f>'DC42'!F116+'DC48'!F116+EKU!F116+'GT421'!F116+'GT422'!F116+'GT423'!F116+'GT481'!F116+'GT484'!F116+'GT485'!F116+JHB!F116+TSH!F116</f>
        <v>0</v>
      </c>
      <c r="G116" s="11">
        <f>'DC42'!G116+'DC48'!G116+EKU!G116+'GT421'!G116+'GT422'!G116+'GT423'!G116+'GT481'!G116+'GT484'!G116+'GT485'!G116+JHB!G116+TSH!G116</f>
        <v>0</v>
      </c>
      <c r="H116" s="12">
        <f>'DC42'!H116+'DC48'!H116+EKU!H116+'GT421'!H116+'GT422'!H116+'GT423'!H116+'GT481'!H116+'GT484'!H116+'GT485'!H116+JHB!H116+TSH!H116</f>
        <v>0</v>
      </c>
    </row>
    <row r="117" spans="5:8" hidden="1" x14ac:dyDescent="0.25">
      <c r="E117" s="6"/>
      <c r="F117" s="13">
        <f>'DC42'!F117+'DC48'!F117+EKU!F117+'GT421'!F117+'GT422'!F117+'GT423'!F117+'GT481'!F117+'GT484'!F117+'GT485'!F117+JHB!F117+TSH!F117</f>
        <v>0</v>
      </c>
      <c r="G117" s="14">
        <f>'DC42'!G117+'DC48'!G117+EKU!G117+'GT421'!G117+'GT422'!G117+'GT423'!G117+'GT481'!G117+'GT484'!G117+'GT485'!G117+JHB!G117+TSH!G117</f>
        <v>0</v>
      </c>
      <c r="H117" s="15">
        <f>'DC42'!H117+'DC48'!H117+EKU!H117+'GT421'!H117+'GT422'!H117+'GT423'!H117+'GT481'!H117+'GT484'!H117+'GT485'!H117+JHB!H117+TSH!H117</f>
        <v>0</v>
      </c>
    </row>
    <row r="118" spans="5:8" ht="13" x14ac:dyDescent="0.25">
      <c r="E118" s="17" t="s">
        <v>54</v>
      </c>
      <c r="F118" s="18">
        <f>SUM(F45)</f>
        <v>950079000</v>
      </c>
      <c r="G118" s="18">
        <f>SUM(G45)</f>
        <v>999736000</v>
      </c>
      <c r="H118" s="18">
        <f>SUM(H45)</f>
        <v>1070368000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51" workbookViewId="0">
      <selection activeCell="A53" sqref="A53:XFD69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303338000</v>
      </c>
      <c r="G5" s="3">
        <v>317353000</v>
      </c>
      <c r="H5" s="3">
        <v>333214000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2616000</v>
      </c>
      <c r="G7" s="4">
        <f>SUM(G8:G19)</f>
        <v>2733000</v>
      </c>
      <c r="H7" s="4">
        <f>SUM(H8:H19)</f>
        <v>2855000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2616000</v>
      </c>
      <c r="G13" s="19">
        <v>2733000</v>
      </c>
      <c r="H13" s="19">
        <v>2855000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2479000</v>
      </c>
      <c r="G20" s="3">
        <f>SUM(G21:G29)</f>
        <v>1400000</v>
      </c>
      <c r="H20" s="3">
        <f>SUM(H21:H29)</f>
        <v>1538000</v>
      </c>
    </row>
    <row r="21" spans="5:8" ht="13" x14ac:dyDescent="0.3">
      <c r="E21" s="26" t="s">
        <v>24</v>
      </c>
      <c r="F21" s="19">
        <v>1400000</v>
      </c>
      <c r="G21" s="19">
        <v>1400000</v>
      </c>
      <c r="H21" s="19">
        <v>1538000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1079000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308433000</v>
      </c>
      <c r="G30" s="18">
        <f>+G5+G6+G7+G20</f>
        <v>321486000</v>
      </c>
      <c r="H30" s="18">
        <f>+H5+H6+H7+H20</f>
        <v>337607000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39</v>
      </c>
      <c r="F42" s="30">
        <f>+F30+F41</f>
        <v>308433000</v>
      </c>
      <c r="G42" s="30">
        <f>+G30+G41</f>
        <v>321486000</v>
      </c>
      <c r="H42" s="30">
        <f>+H30+H41</f>
        <v>337607000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12568000</v>
      </c>
      <c r="G45" s="4">
        <f>SUM(G47+G53+G59+G65+G71+G77+G83+G89+G95+G101+G107+G113)</f>
        <v>12568000</v>
      </c>
      <c r="H45" s="4">
        <f>SUM(H47+H53+H59+H65+H71+H77+H83+H89+H95+H101+H107+H113)</f>
        <v>13700000</v>
      </c>
    </row>
    <row r="46" spans="5:8" ht="13" x14ac:dyDescent="0.25">
      <c r="E46" s="5" t="s">
        <v>53</v>
      </c>
      <c r="F46" s="3"/>
      <c r="G46" s="3"/>
      <c r="H46" s="3"/>
    </row>
    <row r="47" spans="5:8" ht="13" x14ac:dyDescent="0.25">
      <c r="E47" s="2" t="s">
        <v>55</v>
      </c>
      <c r="F47" s="3">
        <f>SUM(F48:F51)</f>
        <v>12568000</v>
      </c>
      <c r="G47" s="3">
        <f>SUM(G48:G51)</f>
        <v>12568000</v>
      </c>
      <c r="H47" s="3">
        <f>SUM(H48:H51)</f>
        <v>13700000</v>
      </c>
    </row>
    <row r="48" spans="5:8" ht="13" x14ac:dyDescent="0.25">
      <c r="E48" s="31" t="s">
        <v>62</v>
      </c>
      <c r="F48" s="7"/>
      <c r="G48" s="8"/>
      <c r="H48" s="9"/>
    </row>
    <row r="49" spans="5:8" ht="13" x14ac:dyDescent="0.25">
      <c r="E49" s="31" t="s">
        <v>56</v>
      </c>
      <c r="F49" s="10">
        <v>12568000</v>
      </c>
      <c r="G49" s="32">
        <v>12568000</v>
      </c>
      <c r="H49" s="12">
        <v>13700000</v>
      </c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3" hidden="1" x14ac:dyDescent="0.25">
      <c r="E53" s="2" t="s">
        <v>57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t="13" hidden="1" x14ac:dyDescent="0.25">
      <c r="E54" s="31" t="s">
        <v>63</v>
      </c>
      <c r="F54" s="7"/>
      <c r="G54" s="8"/>
      <c r="H54" s="9"/>
    </row>
    <row r="55" spans="5:8" ht="13" hidden="1" x14ac:dyDescent="0.25">
      <c r="E55" s="31" t="s">
        <v>58</v>
      </c>
      <c r="F55" s="10"/>
      <c r="G55" s="11"/>
      <c r="H55" s="12"/>
    </row>
    <row r="56" spans="5:8" ht="13" hidden="1" x14ac:dyDescent="0.25">
      <c r="E56" s="31" t="s">
        <v>59</v>
      </c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 t="s">
        <v>60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t="13" hidden="1" x14ac:dyDescent="0.25">
      <c r="E60" s="31" t="s">
        <v>64</v>
      </c>
      <c r="F60" s="7"/>
      <c r="G60" s="8"/>
      <c r="H60" s="9"/>
    </row>
    <row r="61" spans="5:8" ht="13" hidden="1" x14ac:dyDescent="0.25">
      <c r="E61" s="31" t="s">
        <v>65</v>
      </c>
      <c r="F61" s="10"/>
      <c r="G61" s="11"/>
      <c r="H61" s="12"/>
    </row>
    <row r="62" spans="5:8" ht="13" hidden="1" x14ac:dyDescent="0.25">
      <c r="E62" s="31" t="s">
        <v>69</v>
      </c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12568000</v>
      </c>
      <c r="G118" s="18">
        <f>SUM(G45)</f>
        <v>12568000</v>
      </c>
      <c r="H118" s="18">
        <f>SUM(H45)</f>
        <v>13700000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54" workbookViewId="0">
      <selection activeCell="A59" sqref="A59:XFD7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238416000</v>
      </c>
      <c r="G5" s="3">
        <v>249957000</v>
      </c>
      <c r="H5" s="3">
        <v>260059000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72786000</v>
      </c>
      <c r="G7" s="4">
        <f>SUM(G8:G19)</f>
        <v>51770000</v>
      </c>
      <c r="H7" s="4">
        <f>SUM(H8:H19)</f>
        <v>43041000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70000000</v>
      </c>
      <c r="G12" s="19">
        <v>48859000</v>
      </c>
      <c r="H12" s="19">
        <v>40000000</v>
      </c>
    </row>
    <row r="13" spans="5:8" ht="13" x14ac:dyDescent="0.3">
      <c r="E13" s="26" t="s">
        <v>16</v>
      </c>
      <c r="F13" s="19">
        <v>2786000</v>
      </c>
      <c r="G13" s="19">
        <v>2911000</v>
      </c>
      <c r="H13" s="19">
        <v>3041000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2403000</v>
      </c>
      <c r="G20" s="3">
        <f>SUM(G21:G29)</f>
        <v>1200000</v>
      </c>
      <c r="H20" s="3">
        <f>SUM(H21:H29)</f>
        <v>1338000</v>
      </c>
    </row>
    <row r="21" spans="5:8" ht="13" x14ac:dyDescent="0.3">
      <c r="E21" s="26" t="s">
        <v>24</v>
      </c>
      <c r="F21" s="19">
        <v>1200000</v>
      </c>
      <c r="G21" s="19">
        <v>1200000</v>
      </c>
      <c r="H21" s="19">
        <v>1338000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1203000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313605000</v>
      </c>
      <c r="G30" s="18">
        <f>+G5+G6+G7+G20</f>
        <v>302927000</v>
      </c>
      <c r="H30" s="18">
        <f>+H5+H6+H7+H20</f>
        <v>304438000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100000</v>
      </c>
      <c r="G32" s="3">
        <f>SUM(G33:G38)</f>
        <v>100000</v>
      </c>
      <c r="H32" s="3">
        <f>SUM(H33:H38)</f>
        <v>100000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>
        <v>100000</v>
      </c>
      <c r="G35" s="11">
        <v>100000</v>
      </c>
      <c r="H35" s="11">
        <v>100000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100000</v>
      </c>
      <c r="G41" s="30">
        <f>+G32+G39</f>
        <v>100000</v>
      </c>
      <c r="H41" s="30">
        <f>+H32+H39</f>
        <v>100000</v>
      </c>
    </row>
    <row r="42" spans="5:8" ht="14" x14ac:dyDescent="0.3">
      <c r="E42" s="29" t="s">
        <v>39</v>
      </c>
      <c r="F42" s="30">
        <f>+F30+F41</f>
        <v>313705000</v>
      </c>
      <c r="G42" s="30">
        <f>+G30+G41</f>
        <v>303027000</v>
      </c>
      <c r="H42" s="30">
        <f>+H30+H41</f>
        <v>304538000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15469000</v>
      </c>
      <c r="G45" s="4">
        <f>SUM(G47+G53+G59+G65+G71+G77+G83+G89+G95+G101+G107+G113)</f>
        <v>12469000</v>
      </c>
      <c r="H45" s="4">
        <f>SUM(H47+H53+H59+H65+H71+H77+H83+H89+H95+H101+H107+H113)</f>
        <v>13500000</v>
      </c>
    </row>
    <row r="46" spans="5:8" ht="13" x14ac:dyDescent="0.25">
      <c r="E46" s="5" t="s">
        <v>53</v>
      </c>
      <c r="F46" s="3"/>
      <c r="G46" s="3"/>
      <c r="H46" s="3"/>
    </row>
    <row r="47" spans="5:8" ht="13" x14ac:dyDescent="0.25">
      <c r="E47" s="2" t="s">
        <v>55</v>
      </c>
      <c r="F47" s="3">
        <f>SUM(F48:F51)</f>
        <v>12469000</v>
      </c>
      <c r="G47" s="3">
        <f>SUM(G48:G51)</f>
        <v>12469000</v>
      </c>
      <c r="H47" s="3">
        <f>SUM(H48:H51)</f>
        <v>13500000</v>
      </c>
    </row>
    <row r="48" spans="5:8" ht="13" x14ac:dyDescent="0.25">
      <c r="E48" s="31" t="s">
        <v>62</v>
      </c>
      <c r="F48" s="7"/>
      <c r="G48" s="8"/>
      <c r="H48" s="9"/>
    </row>
    <row r="49" spans="5:8" ht="13" x14ac:dyDescent="0.25">
      <c r="E49" s="31" t="s">
        <v>56</v>
      </c>
      <c r="F49" s="10">
        <v>12469000</v>
      </c>
      <c r="G49" s="32">
        <v>12469000</v>
      </c>
      <c r="H49" s="12">
        <v>13500000</v>
      </c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3" x14ac:dyDescent="0.25">
      <c r="E53" s="2" t="s">
        <v>57</v>
      </c>
      <c r="F53" s="3">
        <f>SUM(F54:F57)</f>
        <v>3000000</v>
      </c>
      <c r="G53" s="3">
        <f>SUM(G54:G57)</f>
        <v>0</v>
      </c>
      <c r="H53" s="3">
        <f>SUM(H54:H57)</f>
        <v>0</v>
      </c>
    </row>
    <row r="54" spans="5:8" ht="13" x14ac:dyDescent="0.25">
      <c r="E54" s="31" t="s">
        <v>63</v>
      </c>
      <c r="F54" s="7">
        <v>3000000</v>
      </c>
      <c r="G54" s="8"/>
      <c r="H54" s="9"/>
    </row>
    <row r="55" spans="5:8" ht="13" x14ac:dyDescent="0.25">
      <c r="E55" s="31" t="s">
        <v>58</v>
      </c>
      <c r="F55" s="10"/>
      <c r="G55" s="11"/>
      <c r="H55" s="12"/>
    </row>
    <row r="56" spans="5:8" ht="13" x14ac:dyDescent="0.25">
      <c r="E56" s="31" t="s">
        <v>59</v>
      </c>
      <c r="F56" s="10"/>
      <c r="G56" s="11"/>
      <c r="H56" s="12"/>
    </row>
    <row r="57" spans="5:8" x14ac:dyDescent="0.25">
      <c r="E57" s="6"/>
      <c r="F57" s="13"/>
      <c r="G57" s="14"/>
      <c r="H57" s="15"/>
    </row>
    <row r="58" spans="5:8" x14ac:dyDescent="0.25">
      <c r="F58" s="16"/>
      <c r="G58" s="16"/>
      <c r="H58" s="16"/>
    </row>
    <row r="59" spans="5:8" ht="13" hidden="1" x14ac:dyDescent="0.25">
      <c r="E59" s="2" t="s">
        <v>60</v>
      </c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t="13" hidden="1" x14ac:dyDescent="0.25">
      <c r="E60" s="31" t="s">
        <v>64</v>
      </c>
      <c r="F60" s="7"/>
      <c r="G60" s="8"/>
      <c r="H60" s="9"/>
    </row>
    <row r="61" spans="5:8" ht="13" hidden="1" x14ac:dyDescent="0.25">
      <c r="E61" s="31" t="s">
        <v>65</v>
      </c>
      <c r="F61" s="10"/>
      <c r="G61" s="11"/>
      <c r="H61" s="12"/>
    </row>
    <row r="62" spans="5:8" ht="13" hidden="1" x14ac:dyDescent="0.25">
      <c r="E62" s="31" t="s">
        <v>69</v>
      </c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15469000</v>
      </c>
      <c r="G118" s="18">
        <f>SUM(G45)</f>
        <v>12469000</v>
      </c>
      <c r="H118" s="18">
        <f>SUM(H45)</f>
        <v>13500000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43" workbookViewId="0">
      <selection activeCell="A65" sqref="A65:XFD7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5155680000</v>
      </c>
      <c r="G5" s="3">
        <v>5710007000</v>
      </c>
      <c r="H5" s="3">
        <v>6358440000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3090063000</v>
      </c>
      <c r="G7" s="4">
        <f>SUM(G8:G19)</f>
        <v>3005035000</v>
      </c>
      <c r="H7" s="4">
        <f>SUM(H8:H19)</f>
        <v>3084286000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>
        <v>1338713000</v>
      </c>
      <c r="G9" s="11">
        <v>1398834000</v>
      </c>
      <c r="H9" s="11">
        <v>1461502000</v>
      </c>
    </row>
    <row r="10" spans="5:8" ht="13" x14ac:dyDescent="0.3">
      <c r="E10" s="26" t="s">
        <v>13</v>
      </c>
      <c r="F10" s="19">
        <v>773213000</v>
      </c>
      <c r="G10" s="19">
        <v>759268000</v>
      </c>
      <c r="H10" s="19">
        <v>745768000</v>
      </c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216940000</v>
      </c>
      <c r="G12" s="19">
        <v>51551000</v>
      </c>
      <c r="H12" s="19">
        <v>46000000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761197000</v>
      </c>
      <c r="G19" s="11">
        <v>795382000</v>
      </c>
      <c r="H19" s="11">
        <v>831016000</v>
      </c>
    </row>
    <row r="20" spans="5:8" ht="14" x14ac:dyDescent="0.3">
      <c r="E20" s="23" t="s">
        <v>23</v>
      </c>
      <c r="F20" s="3">
        <f>SUM(F21:F29)</f>
        <v>130301000</v>
      </c>
      <c r="G20" s="3">
        <f>SUM(G21:G29)</f>
        <v>103823000</v>
      </c>
      <c r="H20" s="3">
        <f>SUM(H21:H29)</f>
        <v>103138000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33519000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>
        <v>8000000</v>
      </c>
      <c r="G26" s="11">
        <v>10000000</v>
      </c>
      <c r="H26" s="11">
        <v>8000000</v>
      </c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>
        <v>87782000</v>
      </c>
      <c r="G28" s="19">
        <v>92823000</v>
      </c>
      <c r="H28" s="19">
        <v>94000000</v>
      </c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8376044000</v>
      </c>
      <c r="G30" s="18">
        <f>+G5+G6+G7+G20</f>
        <v>8818865000</v>
      </c>
      <c r="H30" s="18">
        <f>+H5+H6+H7+H20</f>
        <v>9545864000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69941000</v>
      </c>
      <c r="G32" s="3">
        <f>SUM(G33:G38)</f>
        <v>21936000</v>
      </c>
      <c r="H32" s="3">
        <f>SUM(H33:H38)</f>
        <v>15732000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67941000</v>
      </c>
      <c r="G34" s="11">
        <v>19936000</v>
      </c>
      <c r="H34" s="11">
        <v>13732000</v>
      </c>
    </row>
    <row r="35" spans="5:8" ht="13" x14ac:dyDescent="0.3">
      <c r="E35" s="26" t="s">
        <v>35</v>
      </c>
      <c r="F35" s="11">
        <v>2000000</v>
      </c>
      <c r="G35" s="11">
        <v>2000000</v>
      </c>
      <c r="H35" s="11">
        <v>2000000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69941000</v>
      </c>
      <c r="G41" s="30">
        <f>+G32+G39</f>
        <v>21936000</v>
      </c>
      <c r="H41" s="30">
        <f>+H32+H39</f>
        <v>15732000</v>
      </c>
    </row>
    <row r="42" spans="5:8" ht="14" x14ac:dyDescent="0.3">
      <c r="E42" s="29" t="s">
        <v>39</v>
      </c>
      <c r="F42" s="30">
        <f>+F30+F41</f>
        <v>8445985000</v>
      </c>
      <c r="G42" s="30">
        <f>+G30+G41</f>
        <v>8840801000</v>
      </c>
      <c r="H42" s="30">
        <f>+H30+H41</f>
        <v>9561596000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221367000</v>
      </c>
      <c r="G45" s="4">
        <f>SUM(G47+G53+G59+G65+G71+G77+G83+G89+G95+G101+G107+G113)</f>
        <v>222373000</v>
      </c>
      <c r="H45" s="4">
        <f>SUM(H47+H53+H59+H65+H71+H77+H83+H89+H95+H101+H107+H113)</f>
        <v>231450000</v>
      </c>
    </row>
    <row r="46" spans="5:8" ht="13" x14ac:dyDescent="0.25">
      <c r="E46" s="5" t="s">
        <v>53</v>
      </c>
      <c r="F46" s="3"/>
      <c r="G46" s="3"/>
      <c r="H46" s="3"/>
    </row>
    <row r="47" spans="5:8" ht="13" x14ac:dyDescent="0.25">
      <c r="E47" s="2" t="s">
        <v>55</v>
      </c>
      <c r="F47" s="3">
        <f>SUM(F48:F51)</f>
        <v>198921000</v>
      </c>
      <c r="G47" s="3">
        <f>SUM(G48:G51)</f>
        <v>198921000</v>
      </c>
      <c r="H47" s="3">
        <f>SUM(H48:H51)</f>
        <v>205200000</v>
      </c>
    </row>
    <row r="48" spans="5:8" ht="13" x14ac:dyDescent="0.25">
      <c r="E48" s="31" t="s">
        <v>62</v>
      </c>
      <c r="F48" s="7">
        <v>179170000</v>
      </c>
      <c r="G48" s="8">
        <v>179170000</v>
      </c>
      <c r="H48" s="9">
        <v>184000000</v>
      </c>
    </row>
    <row r="49" spans="5:8" ht="13" x14ac:dyDescent="0.25">
      <c r="E49" s="31" t="s">
        <v>56</v>
      </c>
      <c r="F49" s="10">
        <v>19751000</v>
      </c>
      <c r="G49" s="10">
        <v>19751000</v>
      </c>
      <c r="H49" s="11">
        <v>21200000</v>
      </c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3" hidden="1" x14ac:dyDescent="0.25">
      <c r="E53" s="2" t="s">
        <v>57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t="13" hidden="1" x14ac:dyDescent="0.25">
      <c r="E54" s="31" t="s">
        <v>63</v>
      </c>
      <c r="F54" s="7"/>
      <c r="G54" s="8"/>
      <c r="H54" s="9"/>
    </row>
    <row r="55" spans="5:8" ht="13" hidden="1" x14ac:dyDescent="0.25">
      <c r="E55" s="31" t="s">
        <v>58</v>
      </c>
      <c r="F55" s="10"/>
      <c r="G55" s="11"/>
      <c r="H55" s="12"/>
    </row>
    <row r="56" spans="5:8" ht="13" hidden="1" x14ac:dyDescent="0.25">
      <c r="E56" s="31" t="s">
        <v>59</v>
      </c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22446000</v>
      </c>
      <c r="G59" s="3">
        <f>SUM(G60:G63)</f>
        <v>23452000</v>
      </c>
      <c r="H59" s="3">
        <f>SUM(H60:H63)</f>
        <v>26250000</v>
      </c>
    </row>
    <row r="60" spans="5:8" ht="13" x14ac:dyDescent="0.25">
      <c r="E60" s="31" t="s">
        <v>64</v>
      </c>
      <c r="F60" s="7">
        <v>12946000</v>
      </c>
      <c r="G60" s="8">
        <v>13700000</v>
      </c>
      <c r="H60" s="9">
        <v>15750000</v>
      </c>
    </row>
    <row r="61" spans="5:8" ht="13" x14ac:dyDescent="0.25">
      <c r="E61" s="31" t="s">
        <v>65</v>
      </c>
      <c r="F61" s="10">
        <v>9500000</v>
      </c>
      <c r="G61" s="11">
        <v>9752000</v>
      </c>
      <c r="H61" s="12">
        <v>10500000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221367000</v>
      </c>
      <c r="G118" s="18">
        <f>SUM(G45)</f>
        <v>222373000</v>
      </c>
      <c r="H118" s="18">
        <f>SUM(H45)</f>
        <v>231450000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46" workbookViewId="0">
      <selection activeCell="A65" sqref="A65:XFD7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1066025000</v>
      </c>
      <c r="G5" s="3">
        <v>1159213000</v>
      </c>
      <c r="H5" s="3">
        <v>1258882000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221782000</v>
      </c>
      <c r="G7" s="4">
        <f>SUM(G8:G19)</f>
        <v>242855000</v>
      </c>
      <c r="H7" s="4">
        <f>SUM(H8:H19)</f>
        <v>247875000</v>
      </c>
    </row>
    <row r="8" spans="5:8" ht="13" x14ac:dyDescent="0.3">
      <c r="E8" s="26" t="s">
        <v>11</v>
      </c>
      <c r="F8" s="11">
        <v>203242000</v>
      </c>
      <c r="G8" s="11">
        <v>212855000</v>
      </c>
      <c r="H8" s="11">
        <v>222875000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3540000</v>
      </c>
      <c r="G11" s="11">
        <v>20000000</v>
      </c>
      <c r="H11" s="11">
        <v>20000000</v>
      </c>
    </row>
    <row r="12" spans="5:8" ht="13" x14ac:dyDescent="0.3">
      <c r="E12" s="26" t="s">
        <v>15</v>
      </c>
      <c r="F12" s="19">
        <v>15000000</v>
      </c>
      <c r="G12" s="19">
        <v>10000000</v>
      </c>
      <c r="H12" s="19">
        <v>5000000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3442000</v>
      </c>
      <c r="G20" s="3">
        <f>SUM(G21:G29)</f>
        <v>8200000</v>
      </c>
      <c r="H20" s="3">
        <f>SUM(H21:H29)</f>
        <v>2338000</v>
      </c>
    </row>
    <row r="21" spans="5:8" ht="13" x14ac:dyDescent="0.3">
      <c r="E21" s="26" t="s">
        <v>24</v>
      </c>
      <c r="F21" s="19">
        <v>2200000</v>
      </c>
      <c r="G21" s="19">
        <v>2200000</v>
      </c>
      <c r="H21" s="19">
        <v>2338000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1242000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>
        <v>6000000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1291249000</v>
      </c>
      <c r="G30" s="18">
        <f>+G5+G6+G7+G20</f>
        <v>1410268000</v>
      </c>
      <c r="H30" s="18">
        <f>+H5+H6+H7+H20</f>
        <v>1509095000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672059000</v>
      </c>
      <c r="G32" s="3">
        <f>SUM(G33:G38)</f>
        <v>837198000</v>
      </c>
      <c r="H32" s="3">
        <f>SUM(H33:H38)</f>
        <v>897452000</v>
      </c>
    </row>
    <row r="33" spans="5:8" ht="13" x14ac:dyDescent="0.3">
      <c r="E33" s="26" t="s">
        <v>18</v>
      </c>
      <c r="F33" s="11">
        <v>671944000</v>
      </c>
      <c r="G33" s="11">
        <v>819665000</v>
      </c>
      <c r="H33" s="11">
        <v>864338000</v>
      </c>
    </row>
    <row r="34" spans="5:8" ht="13" x14ac:dyDescent="0.3">
      <c r="E34" s="26" t="s">
        <v>34</v>
      </c>
      <c r="F34" s="11">
        <v>115000</v>
      </c>
      <c r="G34" s="11">
        <v>17433000</v>
      </c>
      <c r="H34" s="11">
        <v>33014000</v>
      </c>
    </row>
    <row r="35" spans="5:8" ht="13" x14ac:dyDescent="0.3">
      <c r="E35" s="26" t="s">
        <v>35</v>
      </c>
      <c r="F35" s="11"/>
      <c r="G35" s="11">
        <v>100000</v>
      </c>
      <c r="H35" s="11">
        <v>100000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672059000</v>
      </c>
      <c r="G41" s="30">
        <f>+G32+G39</f>
        <v>837198000</v>
      </c>
      <c r="H41" s="30">
        <f>+H32+H39</f>
        <v>897452000</v>
      </c>
    </row>
    <row r="42" spans="5:8" ht="14" x14ac:dyDescent="0.3">
      <c r="E42" s="29" t="s">
        <v>39</v>
      </c>
      <c r="F42" s="30">
        <f>+F30+F41</f>
        <v>1963308000</v>
      </c>
      <c r="G42" s="30">
        <f>+G30+G41</f>
        <v>2247466000</v>
      </c>
      <c r="H42" s="30">
        <f>+H30+H41</f>
        <v>2406547000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17240000</v>
      </c>
      <c r="G45" s="4">
        <f>SUM(G47+G53+G59+G65+G71+G77+G83+G89+G95+G101+G107+G113)</f>
        <v>19895000</v>
      </c>
      <c r="H45" s="4">
        <f>SUM(H47+H53+H59+H65+H71+H77+H83+H89+H95+H101+H107+H113)</f>
        <v>17250000</v>
      </c>
    </row>
    <row r="46" spans="5:8" ht="13" x14ac:dyDescent="0.25">
      <c r="E46" s="5" t="s">
        <v>53</v>
      </c>
      <c r="F46" s="3"/>
      <c r="G46" s="3"/>
      <c r="H46" s="3"/>
    </row>
    <row r="47" spans="5:8" ht="13" hidden="1" x14ac:dyDescent="0.25">
      <c r="E47" s="2" t="s">
        <v>55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62</v>
      </c>
      <c r="F48" s="7"/>
      <c r="G48" s="8"/>
      <c r="H48" s="9"/>
    </row>
    <row r="49" spans="5:8" ht="13" hidden="1" x14ac:dyDescent="0.25">
      <c r="E49" s="31" t="s">
        <v>56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x14ac:dyDescent="0.25">
      <c r="E53" s="2" t="s">
        <v>57</v>
      </c>
      <c r="F53" s="3">
        <f>SUM(F54:F57)</f>
        <v>4200000</v>
      </c>
      <c r="G53" s="3">
        <f>SUM(G54:G57)</f>
        <v>0</v>
      </c>
      <c r="H53" s="3">
        <f>SUM(H54:H57)</f>
        <v>0</v>
      </c>
    </row>
    <row r="54" spans="5:8" ht="13" x14ac:dyDescent="0.25">
      <c r="E54" s="31" t="s">
        <v>63</v>
      </c>
      <c r="F54" s="7">
        <v>4200000</v>
      </c>
      <c r="G54" s="8"/>
      <c r="H54" s="9"/>
    </row>
    <row r="55" spans="5:8" ht="13" x14ac:dyDescent="0.25">
      <c r="E55" s="31" t="s">
        <v>58</v>
      </c>
      <c r="F55" s="10"/>
      <c r="G55" s="11"/>
      <c r="H55" s="12"/>
    </row>
    <row r="56" spans="5:8" ht="13" x14ac:dyDescent="0.25">
      <c r="E56" s="31" t="s">
        <v>59</v>
      </c>
      <c r="F56" s="10"/>
      <c r="G56" s="11"/>
      <c r="H56" s="12"/>
    </row>
    <row r="57" spans="5:8" x14ac:dyDescent="0.25">
      <c r="E57" s="6"/>
      <c r="F57" s="13"/>
      <c r="G57" s="14"/>
      <c r="H57" s="15"/>
    </row>
    <row r="58" spans="5:8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13040000</v>
      </c>
      <c r="G59" s="3">
        <f>SUM(G60:G63)</f>
        <v>19895000</v>
      </c>
      <c r="H59" s="3">
        <f>SUM(H60:H63)</f>
        <v>17250000</v>
      </c>
    </row>
    <row r="60" spans="5:8" ht="13" x14ac:dyDescent="0.25">
      <c r="E60" s="31" t="s">
        <v>64</v>
      </c>
      <c r="F60" s="7">
        <v>8040000</v>
      </c>
      <c r="G60" s="8">
        <v>11500000</v>
      </c>
      <c r="H60" s="9">
        <v>10750000</v>
      </c>
    </row>
    <row r="61" spans="5:8" ht="13" x14ac:dyDescent="0.25">
      <c r="E61" s="31" t="s">
        <v>65</v>
      </c>
      <c r="F61" s="10">
        <v>5000000</v>
      </c>
      <c r="G61" s="11">
        <v>8395000</v>
      </c>
      <c r="H61" s="12">
        <v>6500000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17240000</v>
      </c>
      <c r="G118" s="18">
        <f>SUM(G45)</f>
        <v>19895000</v>
      </c>
      <c r="H118" s="18">
        <f>SUM(H45)</f>
        <v>17250000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56" workbookViewId="0">
      <selection activeCell="A65" sqref="A65:XFD7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160539000</v>
      </c>
      <c r="G5" s="3">
        <v>178728000</v>
      </c>
      <c r="H5" s="3">
        <v>199902000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92309000</v>
      </c>
      <c r="G7" s="4">
        <f>SUM(G8:G19)</f>
        <v>99554000</v>
      </c>
      <c r="H7" s="4">
        <f>SUM(H8:H19)</f>
        <v>92111000</v>
      </c>
    </row>
    <row r="8" spans="5:8" ht="13" x14ac:dyDescent="0.3">
      <c r="E8" s="26" t="s">
        <v>11</v>
      </c>
      <c r="F8" s="11">
        <v>37385000</v>
      </c>
      <c r="G8" s="11">
        <v>38955000</v>
      </c>
      <c r="H8" s="11">
        <v>40592000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25212000</v>
      </c>
      <c r="G11" s="11">
        <v>30000000</v>
      </c>
      <c r="H11" s="11">
        <v>25000000</v>
      </c>
    </row>
    <row r="12" spans="5:8" ht="13" x14ac:dyDescent="0.3">
      <c r="E12" s="26" t="s">
        <v>15</v>
      </c>
      <c r="F12" s="19">
        <v>10000000</v>
      </c>
      <c r="G12" s="19">
        <v>10000000</v>
      </c>
      <c r="H12" s="19">
        <v>5000000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19712000</v>
      </c>
      <c r="G16" s="11">
        <v>20599000</v>
      </c>
      <c r="H16" s="11">
        <v>21519000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5318000</v>
      </c>
      <c r="G20" s="3">
        <f>SUM(G21:G29)</f>
        <v>1550000</v>
      </c>
      <c r="H20" s="3">
        <f>SUM(H21:H29)</f>
        <v>1688000</v>
      </c>
    </row>
    <row r="21" spans="5:8" ht="13" x14ac:dyDescent="0.3">
      <c r="E21" s="26" t="s">
        <v>24</v>
      </c>
      <c r="F21" s="19">
        <v>1550000</v>
      </c>
      <c r="G21" s="19">
        <v>1550000</v>
      </c>
      <c r="H21" s="19">
        <v>1688000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3768000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258166000</v>
      </c>
      <c r="G30" s="18">
        <f>+G5+G6+G7+G20</f>
        <v>279832000</v>
      </c>
      <c r="H30" s="18">
        <f>+H5+H6+H7+H20</f>
        <v>293701000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80100000</v>
      </c>
      <c r="G32" s="3">
        <f>SUM(G33:G38)</f>
        <v>23718000</v>
      </c>
      <c r="H32" s="3">
        <f>SUM(H33:H38)</f>
        <v>26312000</v>
      </c>
    </row>
    <row r="33" spans="5:8" ht="13" x14ac:dyDescent="0.3">
      <c r="E33" s="26" t="s">
        <v>18</v>
      </c>
      <c r="F33" s="11">
        <v>80000000</v>
      </c>
      <c r="G33" s="11"/>
      <c r="H33" s="11"/>
    </row>
    <row r="34" spans="5:8" ht="13" x14ac:dyDescent="0.3">
      <c r="E34" s="26" t="s">
        <v>34</v>
      </c>
      <c r="F34" s="11"/>
      <c r="G34" s="11"/>
      <c r="H34" s="11">
        <v>125000</v>
      </c>
    </row>
    <row r="35" spans="5:8" ht="13" x14ac:dyDescent="0.3">
      <c r="E35" s="26" t="s">
        <v>35</v>
      </c>
      <c r="F35" s="11">
        <v>100000</v>
      </c>
      <c r="G35" s="11">
        <v>1000000</v>
      </c>
      <c r="H35" s="11">
        <v>1000000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>
        <v>22718000</v>
      </c>
      <c r="H37" s="11">
        <v>25187000</v>
      </c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80100000</v>
      </c>
      <c r="G41" s="30">
        <f>+G32+G39</f>
        <v>23718000</v>
      </c>
      <c r="H41" s="30">
        <f>+H32+H39</f>
        <v>26312000</v>
      </c>
    </row>
    <row r="42" spans="5:8" ht="14" x14ac:dyDescent="0.3">
      <c r="E42" s="29" t="s">
        <v>39</v>
      </c>
      <c r="F42" s="30">
        <f>+F30+F41</f>
        <v>338266000</v>
      </c>
      <c r="G42" s="30">
        <f>+G30+G41</f>
        <v>303550000</v>
      </c>
      <c r="H42" s="30">
        <f>+H30+H41</f>
        <v>320013000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22558000</v>
      </c>
      <c r="G45" s="4">
        <f>SUM(G47+G53+G59+G65+G71+G77+G83+G89+G95+G101+G107+G113)</f>
        <v>21272000</v>
      </c>
      <c r="H45" s="4">
        <f>SUM(H47+H53+H59+H65+H71+H77+H83+H89+H95+H101+H107+H113)</f>
        <v>21250000</v>
      </c>
    </row>
    <row r="46" spans="5:8" ht="13" x14ac:dyDescent="0.25">
      <c r="E46" s="5" t="s">
        <v>53</v>
      </c>
      <c r="F46" s="3"/>
      <c r="G46" s="3"/>
      <c r="H46" s="3"/>
    </row>
    <row r="47" spans="5:8" ht="13" hidden="1" x14ac:dyDescent="0.25">
      <c r="E47" s="2" t="s">
        <v>55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62</v>
      </c>
      <c r="F48" s="7"/>
      <c r="G48" s="8"/>
      <c r="H48" s="9"/>
    </row>
    <row r="49" spans="5:8" ht="13" hidden="1" x14ac:dyDescent="0.25">
      <c r="E49" s="31" t="s">
        <v>56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x14ac:dyDescent="0.25">
      <c r="E53" s="2" t="s">
        <v>57</v>
      </c>
      <c r="F53" s="3">
        <f>SUM(F54:F57)</f>
        <v>2200000</v>
      </c>
      <c r="G53" s="3">
        <f>SUM(G54:G57)</f>
        <v>0</v>
      </c>
      <c r="H53" s="3">
        <f>SUM(H54:H57)</f>
        <v>0</v>
      </c>
    </row>
    <row r="54" spans="5:8" ht="13" x14ac:dyDescent="0.25">
      <c r="E54" s="31" t="s">
        <v>63</v>
      </c>
      <c r="F54" s="7">
        <v>2200000</v>
      </c>
      <c r="G54" s="8"/>
      <c r="H54" s="9"/>
    </row>
    <row r="55" spans="5:8" ht="13" x14ac:dyDescent="0.25">
      <c r="E55" s="31" t="s">
        <v>58</v>
      </c>
      <c r="F55" s="10"/>
      <c r="G55" s="11"/>
      <c r="H55" s="12"/>
    </row>
    <row r="56" spans="5:8" ht="13" x14ac:dyDescent="0.25">
      <c r="E56" s="31" t="s">
        <v>59</v>
      </c>
      <c r="F56" s="10"/>
      <c r="G56" s="11"/>
      <c r="H56" s="12"/>
    </row>
    <row r="57" spans="5:8" x14ac:dyDescent="0.25">
      <c r="E57" s="6"/>
      <c r="F57" s="13"/>
      <c r="G57" s="14"/>
      <c r="H57" s="15"/>
    </row>
    <row r="58" spans="5:8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20358000</v>
      </c>
      <c r="G59" s="3">
        <f>SUM(G60:G63)</f>
        <v>21272000</v>
      </c>
      <c r="H59" s="3">
        <f>SUM(H60:H63)</f>
        <v>21250000</v>
      </c>
    </row>
    <row r="60" spans="5:8" ht="13" x14ac:dyDescent="0.25">
      <c r="E60" s="31" t="s">
        <v>64</v>
      </c>
      <c r="F60" s="7">
        <v>12358000</v>
      </c>
      <c r="G60" s="8">
        <v>13000000</v>
      </c>
      <c r="H60" s="9">
        <v>11750000</v>
      </c>
    </row>
    <row r="61" spans="5:8" ht="13" x14ac:dyDescent="0.25">
      <c r="E61" s="31" t="s">
        <v>65</v>
      </c>
      <c r="F61" s="10">
        <v>8000000</v>
      </c>
      <c r="G61" s="11">
        <v>8272000</v>
      </c>
      <c r="H61" s="12">
        <v>9500000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22558000</v>
      </c>
      <c r="G118" s="18">
        <f>SUM(G45)</f>
        <v>21272000</v>
      </c>
      <c r="H118" s="18">
        <f>SUM(H45)</f>
        <v>21250000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53" workbookViewId="0">
      <selection activeCell="A65" sqref="A65:XFD7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203275000</v>
      </c>
      <c r="G5" s="3">
        <v>226542000</v>
      </c>
      <c r="H5" s="3">
        <v>249016000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83313000</v>
      </c>
      <c r="G7" s="4">
        <f>SUM(G8:G19)</f>
        <v>82487000</v>
      </c>
      <c r="H7" s="4">
        <f>SUM(H8:H19)</f>
        <v>85659000</v>
      </c>
    </row>
    <row r="8" spans="5:8" ht="13" x14ac:dyDescent="0.3">
      <c r="E8" s="26" t="s">
        <v>11</v>
      </c>
      <c r="F8" s="11">
        <v>30878000</v>
      </c>
      <c r="G8" s="11">
        <v>32133000</v>
      </c>
      <c r="H8" s="11">
        <v>33441000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33627000</v>
      </c>
      <c r="G11" s="11">
        <v>30000000</v>
      </c>
      <c r="H11" s="11">
        <v>30000000</v>
      </c>
    </row>
    <row r="12" spans="5:8" ht="13" x14ac:dyDescent="0.3">
      <c r="E12" s="26" t="s">
        <v>15</v>
      </c>
      <c r="F12" s="19"/>
      <c r="G12" s="19">
        <v>1000000</v>
      </c>
      <c r="H12" s="19">
        <v>2000000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18808000</v>
      </c>
      <c r="G16" s="11">
        <v>19354000</v>
      </c>
      <c r="H16" s="11">
        <v>20218000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3041000</v>
      </c>
      <c r="G20" s="3">
        <f>SUM(G21:G29)</f>
        <v>1950000</v>
      </c>
      <c r="H20" s="3">
        <f>SUM(H21:H29)</f>
        <v>2088000</v>
      </c>
    </row>
    <row r="21" spans="5:8" ht="13" x14ac:dyDescent="0.3">
      <c r="E21" s="26" t="s">
        <v>24</v>
      </c>
      <c r="F21" s="19">
        <v>1950000</v>
      </c>
      <c r="G21" s="19">
        <v>1950000</v>
      </c>
      <c r="H21" s="19">
        <v>2088000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1091000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289629000</v>
      </c>
      <c r="G30" s="18">
        <f>+G5+G6+G7+G20</f>
        <v>310979000</v>
      </c>
      <c r="H30" s="18">
        <f>+H5+H6+H7+H20</f>
        <v>336763000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500000</v>
      </c>
      <c r="G32" s="3">
        <f>SUM(G33:G38)</f>
        <v>2000000</v>
      </c>
      <c r="H32" s="3">
        <f>SUM(H33:H38)</f>
        <v>2000000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/>
      <c r="G34" s="11"/>
      <c r="H34" s="11"/>
    </row>
    <row r="35" spans="5:8" ht="13" x14ac:dyDescent="0.3">
      <c r="E35" s="26" t="s">
        <v>35</v>
      </c>
      <c r="F35" s="11">
        <v>500000</v>
      </c>
      <c r="G35" s="11">
        <v>2000000</v>
      </c>
      <c r="H35" s="11">
        <v>2000000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500000</v>
      </c>
      <c r="G41" s="30">
        <f>+G32+G39</f>
        <v>2000000</v>
      </c>
      <c r="H41" s="30">
        <f>+H32+H39</f>
        <v>2000000</v>
      </c>
    </row>
    <row r="42" spans="5:8" ht="14" x14ac:dyDescent="0.3">
      <c r="E42" s="29" t="s">
        <v>39</v>
      </c>
      <c r="F42" s="30">
        <f>+F30+F41</f>
        <v>290129000</v>
      </c>
      <c r="G42" s="30">
        <f>+G30+G41</f>
        <v>312979000</v>
      </c>
      <c r="H42" s="30">
        <f>+H30+H41</f>
        <v>338763000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23036000</v>
      </c>
      <c r="G45" s="4">
        <f>SUM(G47+G53+G59+G65+G71+G77+G83+G89+G95+G101+G107+G113)</f>
        <v>20727000</v>
      </c>
      <c r="H45" s="4">
        <f>SUM(H47+H53+H59+H65+H71+H77+H83+H89+H95+H101+H107+H113)</f>
        <v>23250000</v>
      </c>
    </row>
    <row r="46" spans="5:8" ht="13" x14ac:dyDescent="0.25">
      <c r="E46" s="5" t="s">
        <v>53</v>
      </c>
      <c r="F46" s="3"/>
      <c r="G46" s="3"/>
      <c r="H46" s="3"/>
    </row>
    <row r="47" spans="5:8" ht="13" hidden="1" x14ac:dyDescent="0.25">
      <c r="E47" s="2" t="s">
        <v>55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62</v>
      </c>
      <c r="F48" s="7"/>
      <c r="G48" s="8"/>
      <c r="H48" s="9"/>
    </row>
    <row r="49" spans="5:8" ht="13" hidden="1" x14ac:dyDescent="0.25">
      <c r="E49" s="31" t="s">
        <v>56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x14ac:dyDescent="0.25">
      <c r="E53" s="2" t="s">
        <v>57</v>
      </c>
      <c r="F53" s="3">
        <f>SUM(F54:F57)</f>
        <v>3200000</v>
      </c>
      <c r="G53" s="3">
        <f>SUM(G54:G57)</f>
        <v>0</v>
      </c>
      <c r="H53" s="3">
        <f>SUM(H54:H57)</f>
        <v>0</v>
      </c>
    </row>
    <row r="54" spans="5:8" ht="13" x14ac:dyDescent="0.25">
      <c r="E54" s="31" t="s">
        <v>63</v>
      </c>
      <c r="F54" s="7">
        <v>2200000</v>
      </c>
      <c r="G54" s="8"/>
      <c r="H54" s="9"/>
    </row>
    <row r="55" spans="5:8" ht="13" x14ac:dyDescent="0.25">
      <c r="E55" s="31" t="s">
        <v>58</v>
      </c>
      <c r="F55" s="10">
        <v>1000000</v>
      </c>
      <c r="G55" s="11"/>
      <c r="H55" s="12"/>
    </row>
    <row r="56" spans="5:8" ht="13" x14ac:dyDescent="0.25">
      <c r="E56" s="31" t="s">
        <v>59</v>
      </c>
      <c r="F56" s="10"/>
      <c r="G56" s="11"/>
      <c r="H56" s="12"/>
    </row>
    <row r="57" spans="5:8" x14ac:dyDescent="0.25">
      <c r="E57" s="6"/>
      <c r="F57" s="13"/>
      <c r="G57" s="14"/>
      <c r="H57" s="15"/>
    </row>
    <row r="58" spans="5:8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19836000</v>
      </c>
      <c r="G59" s="3">
        <f>SUM(G60:G63)</f>
        <v>20727000</v>
      </c>
      <c r="H59" s="3">
        <f>SUM(H60:H63)</f>
        <v>23250000</v>
      </c>
    </row>
    <row r="60" spans="5:8" ht="13" x14ac:dyDescent="0.25">
      <c r="E60" s="31" t="s">
        <v>64</v>
      </c>
      <c r="F60" s="7">
        <v>11836000</v>
      </c>
      <c r="G60" s="8">
        <v>12500000</v>
      </c>
      <c r="H60" s="9">
        <v>13750000</v>
      </c>
    </row>
    <row r="61" spans="5:8" ht="13" x14ac:dyDescent="0.25">
      <c r="E61" s="31" t="s">
        <v>65</v>
      </c>
      <c r="F61" s="10">
        <v>8000000</v>
      </c>
      <c r="G61" s="11">
        <v>8227000</v>
      </c>
      <c r="H61" s="12">
        <v>9500000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23036000</v>
      </c>
      <c r="G118" s="18">
        <f>SUM(G45)</f>
        <v>20727000</v>
      </c>
      <c r="H118" s="18">
        <f>SUM(H45)</f>
        <v>23250000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53" workbookViewId="0">
      <selection activeCell="A47" sqref="A47:XFD52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603436000</v>
      </c>
      <c r="G5" s="3">
        <v>667926000</v>
      </c>
      <c r="H5" s="3">
        <v>743342000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248282000</v>
      </c>
      <c r="G7" s="4">
        <f>SUM(G8:G19)</f>
        <v>235859000</v>
      </c>
      <c r="H7" s="4">
        <f>SUM(H8:H19)</f>
        <v>264887000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13493000</v>
      </c>
      <c r="G11" s="11">
        <v>15000000</v>
      </c>
      <c r="H11" s="11">
        <v>20000000</v>
      </c>
    </row>
    <row r="12" spans="5:8" ht="13" x14ac:dyDescent="0.3">
      <c r="E12" s="26" t="s">
        <v>15</v>
      </c>
      <c r="F12" s="19">
        <v>30000000</v>
      </c>
      <c r="G12" s="19">
        <v>25000000</v>
      </c>
      <c r="H12" s="19">
        <v>40000000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46782000</v>
      </c>
      <c r="G16" s="11">
        <v>48771000</v>
      </c>
      <c r="H16" s="11">
        <v>50949000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>
        <v>158007000</v>
      </c>
      <c r="G18" s="11">
        <v>147088000</v>
      </c>
      <c r="H18" s="11">
        <v>153938000</v>
      </c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8066000</v>
      </c>
      <c r="G20" s="3">
        <f>SUM(G21:G29)</f>
        <v>1700000</v>
      </c>
      <c r="H20" s="3">
        <f>SUM(H21:H29)</f>
        <v>1838000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1838000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6366000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859784000</v>
      </c>
      <c r="G30" s="18">
        <f>+G5+G6+G7+G20</f>
        <v>905485000</v>
      </c>
      <c r="H30" s="18">
        <f>+H5+H6+H7+H20</f>
        <v>1010067000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13646000</v>
      </c>
      <c r="G32" s="3">
        <f>SUM(G33:G38)</f>
        <v>67850000</v>
      </c>
      <c r="H32" s="3">
        <f>SUM(H33:H38)</f>
        <v>83883000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11646000</v>
      </c>
      <c r="G34" s="11">
        <v>66850000</v>
      </c>
      <c r="H34" s="11">
        <v>82883000</v>
      </c>
    </row>
    <row r="35" spans="5:8" ht="13" x14ac:dyDescent="0.3">
      <c r="E35" s="26" t="s">
        <v>35</v>
      </c>
      <c r="F35" s="11">
        <v>2000000</v>
      </c>
      <c r="G35" s="11">
        <v>1000000</v>
      </c>
      <c r="H35" s="11">
        <v>1000000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13646000</v>
      </c>
      <c r="G41" s="30">
        <f>+G32+G39</f>
        <v>67850000</v>
      </c>
      <c r="H41" s="30">
        <f>+H32+H39</f>
        <v>83883000</v>
      </c>
    </row>
    <row r="42" spans="5:8" ht="14" x14ac:dyDescent="0.3">
      <c r="E42" s="29" t="s">
        <v>39</v>
      </c>
      <c r="F42" s="30">
        <f>+F30+F41</f>
        <v>873430000</v>
      </c>
      <c r="G42" s="30">
        <f>+G30+G41</f>
        <v>973335000</v>
      </c>
      <c r="H42" s="30">
        <f>+H30+H41</f>
        <v>1093950000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154173000</v>
      </c>
      <c r="G45" s="4">
        <f>SUM(G47+G53+G59+G65+G71+G77+G83+G89+G95+G101+G107+G113)</f>
        <v>174791000</v>
      </c>
      <c r="H45" s="4">
        <f>SUM(H47+H53+H59+H65+H71+H77+H83+H89+H95+H101+H107+H113)</f>
        <v>183575000</v>
      </c>
    </row>
    <row r="46" spans="5:8" ht="13" x14ac:dyDescent="0.25">
      <c r="E46" s="5" t="s">
        <v>53</v>
      </c>
      <c r="F46" s="3"/>
      <c r="G46" s="3"/>
      <c r="H46" s="3"/>
    </row>
    <row r="47" spans="5:8" ht="13" hidden="1" x14ac:dyDescent="0.25">
      <c r="E47" s="2" t="s">
        <v>55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62</v>
      </c>
      <c r="F48" s="7"/>
      <c r="G48" s="8"/>
      <c r="H48" s="9"/>
    </row>
    <row r="49" spans="5:8" ht="13" hidden="1" x14ac:dyDescent="0.25">
      <c r="E49" s="31" t="s">
        <v>56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x14ac:dyDescent="0.25">
      <c r="E53" s="2" t="s">
        <v>57</v>
      </c>
      <c r="F53" s="3">
        <f>SUM(F54:F57)</f>
        <v>460000</v>
      </c>
      <c r="G53" s="3">
        <f>SUM(G54:G57)</f>
        <v>0</v>
      </c>
      <c r="H53" s="3">
        <f>SUM(H54:H57)</f>
        <v>0</v>
      </c>
    </row>
    <row r="54" spans="5:8" ht="13" x14ac:dyDescent="0.25">
      <c r="E54" s="31" t="s">
        <v>63</v>
      </c>
      <c r="F54" s="7"/>
      <c r="G54" s="8"/>
      <c r="H54" s="9"/>
    </row>
    <row r="55" spans="5:8" ht="13" x14ac:dyDescent="0.25">
      <c r="E55" s="31" t="s">
        <v>58</v>
      </c>
      <c r="F55" s="10">
        <v>460000</v>
      </c>
      <c r="G55" s="11"/>
      <c r="H55" s="12"/>
    </row>
    <row r="56" spans="5:8" ht="13" x14ac:dyDescent="0.25">
      <c r="E56" s="31" t="s">
        <v>59</v>
      </c>
      <c r="F56" s="10"/>
      <c r="G56" s="11"/>
      <c r="H56" s="12"/>
    </row>
    <row r="57" spans="5:8" x14ac:dyDescent="0.25">
      <c r="E57" s="6"/>
      <c r="F57" s="13"/>
      <c r="G57" s="14"/>
      <c r="H57" s="15"/>
    </row>
    <row r="58" spans="5:8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24012000</v>
      </c>
      <c r="G59" s="3">
        <f>SUM(G60:G63)</f>
        <v>25090000</v>
      </c>
      <c r="H59" s="3">
        <f>SUM(H60:H63)</f>
        <v>23874000</v>
      </c>
    </row>
    <row r="60" spans="5:8" ht="13" x14ac:dyDescent="0.25">
      <c r="E60" s="31" t="s">
        <v>64</v>
      </c>
      <c r="F60" s="7">
        <v>15012000</v>
      </c>
      <c r="G60" s="8">
        <v>15800000</v>
      </c>
      <c r="H60" s="9">
        <v>14750000</v>
      </c>
    </row>
    <row r="61" spans="5:8" ht="13" x14ac:dyDescent="0.25">
      <c r="E61" s="31" t="s">
        <v>65</v>
      </c>
      <c r="F61" s="10">
        <v>9000000</v>
      </c>
      <c r="G61" s="11">
        <v>9290000</v>
      </c>
      <c r="H61" s="12">
        <v>9124000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x14ac:dyDescent="0.25">
      <c r="E65" s="2" t="s">
        <v>61</v>
      </c>
      <c r="F65" s="3">
        <f>SUM(F66:F69)</f>
        <v>129701000</v>
      </c>
      <c r="G65" s="3">
        <f>SUM(G66:G69)</f>
        <v>149701000</v>
      </c>
      <c r="H65" s="3">
        <f>SUM(H66:H69)</f>
        <v>159701000</v>
      </c>
    </row>
    <row r="66" spans="5:8" ht="13" x14ac:dyDescent="0.25">
      <c r="E66" s="31" t="s">
        <v>66</v>
      </c>
      <c r="F66" s="7">
        <v>129701000</v>
      </c>
      <c r="G66" s="8">
        <v>149701000</v>
      </c>
      <c r="H66" s="9">
        <v>159701000</v>
      </c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x14ac:dyDescent="0.25">
      <c r="E69" s="6"/>
      <c r="F69" s="13"/>
      <c r="G69" s="14"/>
      <c r="H69" s="15"/>
    </row>
    <row r="70" spans="5:8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154173000</v>
      </c>
      <c r="G118" s="18">
        <f>SUM(G45)</f>
        <v>174791000</v>
      </c>
      <c r="H118" s="18">
        <f>SUM(H45)</f>
        <v>183575000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59" workbookViewId="0">
      <selection activeCell="A47" sqref="A47:XFD52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285050000</v>
      </c>
      <c r="G5" s="3">
        <v>310774000</v>
      </c>
      <c r="H5" s="3">
        <v>337912000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144890000</v>
      </c>
      <c r="G7" s="4">
        <f>SUM(G8:G19)</f>
        <v>151019000</v>
      </c>
      <c r="H7" s="4">
        <f>SUM(H8:H19)</f>
        <v>156698000</v>
      </c>
    </row>
    <row r="8" spans="5:8" ht="13" x14ac:dyDescent="0.3">
      <c r="E8" s="26" t="s">
        <v>11</v>
      </c>
      <c r="F8" s="11">
        <v>79084000</v>
      </c>
      <c r="G8" s="11">
        <v>82677000</v>
      </c>
      <c r="H8" s="11">
        <v>86421000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25000000</v>
      </c>
      <c r="G11" s="11">
        <v>25000000</v>
      </c>
      <c r="H11" s="11">
        <v>25000000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40806000</v>
      </c>
      <c r="G16" s="11">
        <v>43342000</v>
      </c>
      <c r="H16" s="11">
        <v>45277000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3884000</v>
      </c>
      <c r="G20" s="3">
        <f>SUM(G21:G29)</f>
        <v>2850000</v>
      </c>
      <c r="H20" s="3">
        <f>SUM(H21:H29)</f>
        <v>2988000</v>
      </c>
    </row>
    <row r="21" spans="5:8" ht="13" x14ac:dyDescent="0.3">
      <c r="E21" s="26" t="s">
        <v>24</v>
      </c>
      <c r="F21" s="19">
        <v>2850000</v>
      </c>
      <c r="G21" s="19">
        <v>2850000</v>
      </c>
      <c r="H21" s="19">
        <v>2988000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1034000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433824000</v>
      </c>
      <c r="G30" s="18">
        <f>+G5+G6+G7+G20</f>
        <v>464643000</v>
      </c>
      <c r="H30" s="18">
        <f>+H5+H6+H7+H20</f>
        <v>497598000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491000</v>
      </c>
      <c r="G32" s="3">
        <f>SUM(G33:G38)</f>
        <v>22718000</v>
      </c>
      <c r="H32" s="3">
        <f>SUM(H33:H38)</f>
        <v>83934000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491000</v>
      </c>
      <c r="G34" s="11"/>
      <c r="H34" s="11">
        <v>58747000</v>
      </c>
    </row>
    <row r="35" spans="5:8" ht="13" x14ac:dyDescent="0.3">
      <c r="E35" s="26" t="s">
        <v>35</v>
      </c>
      <c r="F35" s="11"/>
      <c r="G35" s="11"/>
      <c r="H35" s="11"/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>
        <v>22718000</v>
      </c>
      <c r="H37" s="11">
        <v>25187000</v>
      </c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491000</v>
      </c>
      <c r="G41" s="30">
        <f>+G32+G39</f>
        <v>22718000</v>
      </c>
      <c r="H41" s="30">
        <f>+H32+H39</f>
        <v>83934000</v>
      </c>
    </row>
    <row r="42" spans="5:8" ht="14" x14ac:dyDescent="0.3">
      <c r="E42" s="29" t="s">
        <v>39</v>
      </c>
      <c r="F42" s="30">
        <f>+F30+F41</f>
        <v>434315000</v>
      </c>
      <c r="G42" s="30">
        <f>+G30+G41</f>
        <v>487361000</v>
      </c>
      <c r="H42" s="30">
        <f>+H30+H41</f>
        <v>581532000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74946000</v>
      </c>
      <c r="G45" s="4">
        <f>SUM(G47+G53+G59+G65+G71+G77+G83+G89+G95+G101+G107+G113)</f>
        <v>95454000</v>
      </c>
      <c r="H45" s="4">
        <f>SUM(H47+H53+H59+H65+H71+H77+H83+H89+H95+H101+H107+H113)</f>
        <v>98750000</v>
      </c>
    </row>
    <row r="46" spans="5:8" ht="13" x14ac:dyDescent="0.25">
      <c r="E46" s="5" t="s">
        <v>53</v>
      </c>
      <c r="F46" s="3"/>
      <c r="G46" s="3"/>
      <c r="H46" s="3"/>
    </row>
    <row r="47" spans="5:8" ht="13" hidden="1" x14ac:dyDescent="0.25">
      <c r="E47" s="2" t="s">
        <v>55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62</v>
      </c>
      <c r="F48" s="7"/>
      <c r="G48" s="8"/>
      <c r="H48" s="9"/>
    </row>
    <row r="49" spans="5:8" ht="13" hidden="1" x14ac:dyDescent="0.25">
      <c r="E49" s="31" t="s">
        <v>56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x14ac:dyDescent="0.25">
      <c r="E53" s="2" t="s">
        <v>57</v>
      </c>
      <c r="F53" s="3">
        <f>SUM(F54:F57)</f>
        <v>500000</v>
      </c>
      <c r="G53" s="3">
        <f>SUM(G54:G57)</f>
        <v>0</v>
      </c>
      <c r="H53" s="3">
        <f>SUM(H54:H57)</f>
        <v>0</v>
      </c>
    </row>
    <row r="54" spans="5:8" ht="13" x14ac:dyDescent="0.25">
      <c r="E54" s="31" t="s">
        <v>63</v>
      </c>
      <c r="F54" s="7"/>
      <c r="G54" s="8"/>
      <c r="H54" s="9"/>
    </row>
    <row r="55" spans="5:8" ht="13" x14ac:dyDescent="0.25">
      <c r="E55" s="31" t="s">
        <v>58</v>
      </c>
      <c r="F55" s="10">
        <v>500000</v>
      </c>
      <c r="G55" s="11"/>
      <c r="H55" s="12"/>
    </row>
    <row r="56" spans="5:8" ht="13" x14ac:dyDescent="0.25">
      <c r="E56" s="31" t="s">
        <v>59</v>
      </c>
      <c r="F56" s="10"/>
      <c r="G56" s="11"/>
      <c r="H56" s="12"/>
    </row>
    <row r="57" spans="5:8" x14ac:dyDescent="0.25">
      <c r="E57" s="6"/>
      <c r="F57" s="13"/>
      <c r="G57" s="14"/>
      <c r="H57" s="15"/>
    </row>
    <row r="58" spans="5:8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22446000</v>
      </c>
      <c r="G59" s="3">
        <f>SUM(G60:G63)</f>
        <v>23454000</v>
      </c>
      <c r="H59" s="3">
        <f>SUM(H60:H63)</f>
        <v>18750000</v>
      </c>
    </row>
    <row r="60" spans="5:8" ht="13" x14ac:dyDescent="0.25">
      <c r="E60" s="31" t="s">
        <v>64</v>
      </c>
      <c r="F60" s="7">
        <v>14946000</v>
      </c>
      <c r="G60" s="8">
        <v>15954000</v>
      </c>
      <c r="H60" s="9">
        <v>11750000</v>
      </c>
    </row>
    <row r="61" spans="5:8" ht="13" x14ac:dyDescent="0.25">
      <c r="E61" s="31" t="s">
        <v>65</v>
      </c>
      <c r="F61" s="10">
        <v>7500000</v>
      </c>
      <c r="G61" s="11">
        <v>7500000</v>
      </c>
      <c r="H61" s="12">
        <v>7000000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x14ac:dyDescent="0.25">
      <c r="E65" s="2" t="s">
        <v>61</v>
      </c>
      <c r="F65" s="3">
        <f>SUM(F66:F69)</f>
        <v>52000000</v>
      </c>
      <c r="G65" s="3">
        <f>SUM(G66:G69)</f>
        <v>72000000</v>
      </c>
      <c r="H65" s="3">
        <f>SUM(H66:H69)</f>
        <v>80000000</v>
      </c>
    </row>
    <row r="66" spans="5:8" ht="13" x14ac:dyDescent="0.25">
      <c r="E66" s="31" t="s">
        <v>66</v>
      </c>
      <c r="F66" s="7">
        <v>52000000</v>
      </c>
      <c r="G66" s="8">
        <v>72000000</v>
      </c>
      <c r="H66" s="9">
        <v>80000000</v>
      </c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x14ac:dyDescent="0.25">
      <c r="E69" s="6"/>
      <c r="F69" s="13"/>
      <c r="G69" s="14"/>
      <c r="H69" s="15"/>
    </row>
    <row r="70" spans="5:8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74946000</v>
      </c>
      <c r="G118" s="18">
        <f>SUM(G45)</f>
        <v>95454000</v>
      </c>
      <c r="H118" s="18">
        <f>SUM(H45)</f>
        <v>98750000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40" workbookViewId="0">
      <selection activeCell="A47" sqref="A47:XFD58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435302000</v>
      </c>
      <c r="G5" s="3">
        <v>477596000</v>
      </c>
      <c r="H5" s="3">
        <v>522030000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235822000</v>
      </c>
      <c r="G7" s="4">
        <f>SUM(G8:G19)</f>
        <v>215796000</v>
      </c>
      <c r="H7" s="4">
        <f>SUM(H8:H19)</f>
        <v>240978000</v>
      </c>
    </row>
    <row r="8" spans="5:8" ht="13" x14ac:dyDescent="0.3">
      <c r="E8" s="26" t="s">
        <v>11</v>
      </c>
      <c r="F8" s="11">
        <v>109164000</v>
      </c>
      <c r="G8" s="11">
        <v>114215000</v>
      </c>
      <c r="H8" s="11">
        <v>119481000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58000000</v>
      </c>
      <c r="G11" s="11">
        <v>30134000</v>
      </c>
      <c r="H11" s="11">
        <v>36860000</v>
      </c>
    </row>
    <row r="12" spans="5:8" ht="13" x14ac:dyDescent="0.3">
      <c r="E12" s="26" t="s">
        <v>15</v>
      </c>
      <c r="F12" s="19"/>
      <c r="G12" s="19"/>
      <c r="H12" s="19">
        <v>10000000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68658000</v>
      </c>
      <c r="G16" s="11">
        <v>71447000</v>
      </c>
      <c r="H16" s="11">
        <v>74637000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8999000</v>
      </c>
      <c r="G20" s="3">
        <f>SUM(G21:G29)</f>
        <v>6300000</v>
      </c>
      <c r="H20" s="3">
        <f>SUM(H21:H29)</f>
        <v>2438000</v>
      </c>
    </row>
    <row r="21" spans="5:8" ht="13" x14ac:dyDescent="0.3">
      <c r="E21" s="26" t="s">
        <v>24</v>
      </c>
      <c r="F21" s="19">
        <v>2300000</v>
      </c>
      <c r="G21" s="19">
        <v>2300000</v>
      </c>
      <c r="H21" s="19">
        <v>2438000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2699000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>
        <v>4000000</v>
      </c>
      <c r="G26" s="11">
        <v>4000000</v>
      </c>
      <c r="H26" s="11"/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/>
      <c r="G28" s="19"/>
      <c r="H28" s="19"/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680123000</v>
      </c>
      <c r="G30" s="18">
        <f>+G5+G6+G7+G20</f>
        <v>699692000</v>
      </c>
      <c r="H30" s="18">
        <f>+H5+H6+H7+H20</f>
        <v>765446000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1497000</v>
      </c>
      <c r="G32" s="3">
        <f>SUM(G33:G38)</f>
        <v>228876000</v>
      </c>
      <c r="H32" s="3">
        <f>SUM(H33:H38)</f>
        <v>227156000</v>
      </c>
    </row>
    <row r="33" spans="5:8" ht="13" x14ac:dyDescent="0.3">
      <c r="E33" s="26" t="s">
        <v>18</v>
      </c>
      <c r="F33" s="11"/>
      <c r="G33" s="11">
        <v>190000000</v>
      </c>
      <c r="H33" s="11">
        <v>190000000</v>
      </c>
    </row>
    <row r="34" spans="5:8" ht="13" x14ac:dyDescent="0.3">
      <c r="E34" s="26" t="s">
        <v>34</v>
      </c>
      <c r="F34" s="11">
        <v>1497000</v>
      </c>
      <c r="G34" s="11">
        <v>16058000</v>
      </c>
      <c r="H34" s="11">
        <v>11868000</v>
      </c>
    </row>
    <row r="35" spans="5:8" ht="13" x14ac:dyDescent="0.3">
      <c r="E35" s="26" t="s">
        <v>35</v>
      </c>
      <c r="F35" s="11"/>
      <c r="G35" s="11">
        <v>100000</v>
      </c>
      <c r="H35" s="11">
        <v>100000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>
        <v>22718000</v>
      </c>
      <c r="H37" s="11">
        <v>25188000</v>
      </c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1497000</v>
      </c>
      <c r="G41" s="30">
        <f>+G32+G39</f>
        <v>228876000</v>
      </c>
      <c r="H41" s="30">
        <f>+H32+H39</f>
        <v>227156000</v>
      </c>
    </row>
    <row r="42" spans="5:8" ht="14" x14ac:dyDescent="0.3">
      <c r="E42" s="29" t="s">
        <v>39</v>
      </c>
      <c r="F42" s="30">
        <f>+F30+F41</f>
        <v>681620000</v>
      </c>
      <c r="G42" s="30">
        <f>+G30+G41</f>
        <v>928568000</v>
      </c>
      <c r="H42" s="30">
        <f>+H30+H41</f>
        <v>992602000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62886000</v>
      </c>
      <c r="G45" s="4">
        <f>SUM(G47+G53+G59+G65+G71+G77+G83+G89+G95+G101+G107+G113)</f>
        <v>84363000</v>
      </c>
      <c r="H45" s="4">
        <f>SUM(H47+H53+H59+H65+H71+H77+H83+H89+H95+H101+H107+H113)</f>
        <v>108103000</v>
      </c>
    </row>
    <row r="46" spans="5:8" ht="13" x14ac:dyDescent="0.25">
      <c r="E46" s="5" t="s">
        <v>53</v>
      </c>
      <c r="F46" s="3"/>
      <c r="G46" s="3"/>
      <c r="H46" s="3"/>
    </row>
    <row r="47" spans="5:8" ht="13" hidden="1" x14ac:dyDescent="0.25">
      <c r="E47" s="2" t="s">
        <v>55</v>
      </c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t="13" hidden="1" x14ac:dyDescent="0.25">
      <c r="E48" s="31" t="s">
        <v>62</v>
      </c>
      <c r="F48" s="7"/>
      <c r="G48" s="8"/>
      <c r="H48" s="9"/>
    </row>
    <row r="49" spans="5:8" ht="13" hidden="1" x14ac:dyDescent="0.25">
      <c r="E49" s="31" t="s">
        <v>56</v>
      </c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 t="s">
        <v>57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t="13" hidden="1" x14ac:dyDescent="0.25">
      <c r="E54" s="31" t="s">
        <v>63</v>
      </c>
      <c r="F54" s="7"/>
      <c r="G54" s="8"/>
      <c r="H54" s="9"/>
    </row>
    <row r="55" spans="5:8" ht="13" hidden="1" x14ac:dyDescent="0.25">
      <c r="E55" s="31" t="s">
        <v>58</v>
      </c>
      <c r="F55" s="10"/>
      <c r="G55" s="11"/>
      <c r="H55" s="12"/>
    </row>
    <row r="56" spans="5:8" ht="13" hidden="1" x14ac:dyDescent="0.25">
      <c r="E56" s="31" t="s">
        <v>59</v>
      </c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32886000</v>
      </c>
      <c r="G59" s="3">
        <f>SUM(G60:G63)</f>
        <v>34363000</v>
      </c>
      <c r="H59" s="3">
        <f>SUM(H60:H63)</f>
        <v>38103000</v>
      </c>
    </row>
    <row r="60" spans="5:8" ht="13" x14ac:dyDescent="0.25">
      <c r="E60" s="31" t="s">
        <v>64</v>
      </c>
      <c r="F60" s="7">
        <v>24386000</v>
      </c>
      <c r="G60" s="8">
        <v>26863000</v>
      </c>
      <c r="H60" s="9">
        <v>28103000</v>
      </c>
    </row>
    <row r="61" spans="5:8" ht="13" x14ac:dyDescent="0.25">
      <c r="E61" s="31" t="s">
        <v>65</v>
      </c>
      <c r="F61" s="10">
        <v>8500000</v>
      </c>
      <c r="G61" s="11">
        <v>7500000</v>
      </c>
      <c r="H61" s="12">
        <v>10000000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x14ac:dyDescent="0.25">
      <c r="E65" s="2" t="s">
        <v>61</v>
      </c>
      <c r="F65" s="3">
        <f>SUM(F66:F69)</f>
        <v>30000000</v>
      </c>
      <c r="G65" s="3">
        <f>SUM(G66:G69)</f>
        <v>50000000</v>
      </c>
      <c r="H65" s="3">
        <f>SUM(H66:H69)</f>
        <v>70000000</v>
      </c>
    </row>
    <row r="66" spans="5:8" ht="13" x14ac:dyDescent="0.25">
      <c r="E66" s="31" t="s">
        <v>66</v>
      </c>
      <c r="F66" s="7">
        <v>30000000</v>
      </c>
      <c r="G66" s="8">
        <v>50000000</v>
      </c>
      <c r="H66" s="9">
        <v>70000000</v>
      </c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x14ac:dyDescent="0.25">
      <c r="E69" s="6"/>
      <c r="F69" s="13"/>
      <c r="G69" s="14"/>
      <c r="H69" s="15"/>
    </row>
    <row r="70" spans="5:8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62886000</v>
      </c>
      <c r="G118" s="18">
        <f>SUM(G45)</f>
        <v>84363000</v>
      </c>
      <c r="H118" s="18">
        <f>SUM(H45)</f>
        <v>108103000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46" workbookViewId="0">
      <selection activeCell="A65" sqref="A65:XFD70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49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7053154000</v>
      </c>
      <c r="G5" s="3">
        <v>7840183000</v>
      </c>
      <c r="H5" s="3">
        <v>8762586000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3719993000</v>
      </c>
      <c r="G7" s="4">
        <f>SUM(G8:G19)</f>
        <v>3941136000</v>
      </c>
      <c r="H7" s="4">
        <f>SUM(H8:H19)</f>
        <v>4328137000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>
        <v>1642596000</v>
      </c>
      <c r="G9" s="11">
        <v>1968074000</v>
      </c>
      <c r="H9" s="11">
        <v>2335944000</v>
      </c>
    </row>
    <row r="10" spans="5:8" ht="13" x14ac:dyDescent="0.3">
      <c r="E10" s="26" t="s">
        <v>13</v>
      </c>
      <c r="F10" s="19">
        <v>1227523000</v>
      </c>
      <c r="G10" s="19">
        <v>1200875000</v>
      </c>
      <c r="H10" s="19">
        <v>1179524000</v>
      </c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134799000</v>
      </c>
      <c r="G12" s="19">
        <v>25000000</v>
      </c>
      <c r="H12" s="19">
        <v>32008000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715075000</v>
      </c>
      <c r="G19" s="11">
        <v>747187000</v>
      </c>
      <c r="H19" s="11">
        <v>780661000</v>
      </c>
    </row>
    <row r="20" spans="5:8" ht="14" x14ac:dyDescent="0.3">
      <c r="E20" s="23" t="s">
        <v>23</v>
      </c>
      <c r="F20" s="3">
        <f>SUM(F21:F29)</f>
        <v>75978000</v>
      </c>
      <c r="G20" s="3">
        <f>SUM(G21:G29)</f>
        <v>64000000</v>
      </c>
      <c r="H20" s="3">
        <f>SUM(H21:H29)</f>
        <v>76138000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13978000</v>
      </c>
      <c r="G23" s="11"/>
      <c r="H23" s="11"/>
    </row>
    <row r="24" spans="5:8" ht="13" x14ac:dyDescent="0.3">
      <c r="E24" s="26" t="s">
        <v>27</v>
      </c>
      <c r="F24" s="11">
        <v>6000000</v>
      </c>
      <c r="G24" s="11">
        <v>6000000</v>
      </c>
      <c r="H24" s="11">
        <v>7000000</v>
      </c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/>
      <c r="G26" s="11"/>
      <c r="H26" s="11">
        <v>8000000</v>
      </c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>
        <v>55000000</v>
      </c>
      <c r="G28" s="19">
        <v>57000000</v>
      </c>
      <c r="H28" s="19">
        <v>60000000</v>
      </c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10849125000</v>
      </c>
      <c r="G30" s="18">
        <f>+G5+G6+G7+G20</f>
        <v>11845319000</v>
      </c>
      <c r="H30" s="18">
        <f>+H5+H6+H7+H20</f>
        <v>13166861000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28998000</v>
      </c>
      <c r="G32" s="3">
        <f>SUM(G33:G38)</f>
        <v>81544000</v>
      </c>
      <c r="H32" s="3">
        <f>SUM(H33:H38)</f>
        <v>65659000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28498000</v>
      </c>
      <c r="G34" s="11">
        <v>80544000</v>
      </c>
      <c r="H34" s="11">
        <v>64659000</v>
      </c>
    </row>
    <row r="35" spans="5:8" ht="13" x14ac:dyDescent="0.3">
      <c r="E35" s="26" t="s">
        <v>35</v>
      </c>
      <c r="F35" s="11">
        <v>500000</v>
      </c>
      <c r="G35" s="11">
        <v>1000000</v>
      </c>
      <c r="H35" s="11">
        <v>1000000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28998000</v>
      </c>
      <c r="G41" s="30">
        <f>+G32+G39</f>
        <v>81544000</v>
      </c>
      <c r="H41" s="30">
        <f>+H32+H39</f>
        <v>65659000</v>
      </c>
    </row>
    <row r="42" spans="5:8" ht="14" x14ac:dyDescent="0.3">
      <c r="E42" s="29" t="s">
        <v>39</v>
      </c>
      <c r="F42" s="30">
        <f>+F30+F41</f>
        <v>10878123000</v>
      </c>
      <c r="G42" s="30">
        <f>+G30+G41</f>
        <v>11926863000</v>
      </c>
      <c r="H42" s="30">
        <f>+H30+H41</f>
        <v>13232520000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220565000</v>
      </c>
      <c r="G45" s="4">
        <f>SUM(G47+G53+G59+G65+G71+G77+G83+G89+G95+G101+G107+G113)</f>
        <v>221590000</v>
      </c>
      <c r="H45" s="4">
        <f>SUM(H47+H53+H59+H65+H71+H77+H83+H89+H95+H101+H107+H113)</f>
        <v>232950000</v>
      </c>
    </row>
    <row r="46" spans="5:8" ht="13" x14ac:dyDescent="0.25">
      <c r="E46" s="5" t="s">
        <v>53</v>
      </c>
      <c r="F46" s="3"/>
      <c r="G46" s="3"/>
      <c r="H46" s="3"/>
    </row>
    <row r="47" spans="5:8" ht="13" x14ac:dyDescent="0.25">
      <c r="E47" s="2" t="s">
        <v>55</v>
      </c>
      <c r="F47" s="3">
        <f>SUM(F48:F51)</f>
        <v>197742000</v>
      </c>
      <c r="G47" s="3">
        <f>SUM(G48:G51)</f>
        <v>197742000</v>
      </c>
      <c r="H47" s="3">
        <f>SUM(H48:H51)</f>
        <v>204200000</v>
      </c>
    </row>
    <row r="48" spans="5:8" ht="13" x14ac:dyDescent="0.25">
      <c r="E48" s="31" t="s">
        <v>62</v>
      </c>
      <c r="F48" s="7">
        <v>167093000</v>
      </c>
      <c r="G48" s="8">
        <v>167093000</v>
      </c>
      <c r="H48" s="9">
        <v>173000000</v>
      </c>
    </row>
    <row r="49" spans="5:8" ht="13" x14ac:dyDescent="0.25">
      <c r="E49" s="31" t="s">
        <v>56</v>
      </c>
      <c r="F49" s="10">
        <v>30649000</v>
      </c>
      <c r="G49" s="32">
        <v>30649000</v>
      </c>
      <c r="H49" s="12">
        <v>31200000</v>
      </c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3" hidden="1" x14ac:dyDescent="0.25">
      <c r="E53" s="2" t="s">
        <v>57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t="13" hidden="1" x14ac:dyDescent="0.25">
      <c r="E54" s="31" t="s">
        <v>63</v>
      </c>
      <c r="F54" s="7"/>
      <c r="G54" s="8"/>
      <c r="H54" s="9"/>
    </row>
    <row r="55" spans="5:8" ht="13" hidden="1" x14ac:dyDescent="0.25">
      <c r="E55" s="31" t="s">
        <v>58</v>
      </c>
      <c r="F55" s="10"/>
      <c r="G55" s="11"/>
      <c r="H55" s="12"/>
    </row>
    <row r="56" spans="5:8" ht="13" hidden="1" x14ac:dyDescent="0.25">
      <c r="E56" s="31" t="s">
        <v>59</v>
      </c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22823000</v>
      </c>
      <c r="G59" s="3">
        <f>SUM(G60:G63)</f>
        <v>23848000</v>
      </c>
      <c r="H59" s="3">
        <f>SUM(H60:H63)</f>
        <v>28750000</v>
      </c>
    </row>
    <row r="60" spans="5:8" ht="13" x14ac:dyDescent="0.25">
      <c r="E60" s="31" t="s">
        <v>64</v>
      </c>
      <c r="F60" s="7">
        <v>12823000</v>
      </c>
      <c r="G60" s="8">
        <v>13948000</v>
      </c>
      <c r="H60" s="9">
        <v>16750000</v>
      </c>
    </row>
    <row r="61" spans="5:8" ht="13" x14ac:dyDescent="0.25">
      <c r="E61" s="31" t="s">
        <v>65</v>
      </c>
      <c r="F61" s="10">
        <v>10000000</v>
      </c>
      <c r="G61" s="11">
        <v>9900000</v>
      </c>
      <c r="H61" s="12">
        <v>12000000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hidden="1" x14ac:dyDescent="0.25">
      <c r="E65" s="2" t="s">
        <v>61</v>
      </c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t="13" hidden="1" x14ac:dyDescent="0.25">
      <c r="E66" s="31" t="s">
        <v>66</v>
      </c>
      <c r="F66" s="7"/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220565000</v>
      </c>
      <c r="G118" s="18">
        <f>SUM(G45)</f>
        <v>221590000</v>
      </c>
      <c r="H118" s="18">
        <f>SUM(H45)</f>
        <v>232950000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H250"/>
  <sheetViews>
    <sheetView showGridLines="0" topLeftCell="A28" workbookViewId="0">
      <selection activeCell="A53" sqref="A53:XFD58"/>
    </sheetView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3" t="s">
        <v>0</v>
      </c>
      <c r="F1" s="33"/>
      <c r="G1" s="33"/>
      <c r="H1" s="33"/>
    </row>
    <row r="2" spans="5:8" x14ac:dyDescent="0.25">
      <c r="E2" s="34" t="s">
        <v>1</v>
      </c>
      <c r="F2" s="34"/>
      <c r="G2" s="34"/>
      <c r="H2" s="34"/>
    </row>
    <row r="3" spans="5:8" ht="26" x14ac:dyDescent="0.3">
      <c r="E3" s="22" t="s">
        <v>50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3993570000</v>
      </c>
      <c r="G5" s="3">
        <v>4444459000</v>
      </c>
      <c r="H5" s="3">
        <v>4973245000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2695764000</v>
      </c>
      <c r="G7" s="4">
        <f>SUM(G8:G19)</f>
        <v>2621552000</v>
      </c>
      <c r="H7" s="4">
        <f>SUM(H8:H19)</f>
        <v>2697112000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>
        <v>1090129000</v>
      </c>
      <c r="G9" s="11">
        <v>1139086000</v>
      </c>
      <c r="H9" s="11">
        <v>1190117000</v>
      </c>
    </row>
    <row r="10" spans="5:8" ht="13" x14ac:dyDescent="0.3">
      <c r="E10" s="26" t="s">
        <v>13</v>
      </c>
      <c r="F10" s="19">
        <v>830319000</v>
      </c>
      <c r="G10" s="19">
        <v>814777000</v>
      </c>
      <c r="H10" s="19">
        <v>800290000</v>
      </c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155465000</v>
      </c>
      <c r="G12" s="19">
        <v>20000000</v>
      </c>
      <c r="H12" s="19">
        <v>30000000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619851000</v>
      </c>
      <c r="G19" s="11">
        <v>647689000</v>
      </c>
      <c r="H19" s="11">
        <v>676705000</v>
      </c>
    </row>
    <row r="20" spans="5:8" ht="14" x14ac:dyDescent="0.3">
      <c r="E20" s="23" t="s">
        <v>23</v>
      </c>
      <c r="F20" s="3">
        <f>SUM(F21:F29)</f>
        <v>88702000</v>
      </c>
      <c r="G20" s="3">
        <f>SUM(G21:G29)</f>
        <v>75200000</v>
      </c>
      <c r="H20" s="3">
        <f>SUM(H21:H29)</f>
        <v>81826000</v>
      </c>
    </row>
    <row r="21" spans="5:8" ht="13" x14ac:dyDescent="0.3">
      <c r="E21" s="26" t="s">
        <v>24</v>
      </c>
      <c r="F21" s="19">
        <v>2200000</v>
      </c>
      <c r="G21" s="19">
        <v>2200000</v>
      </c>
      <c r="H21" s="19">
        <v>2338000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16502000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67</v>
      </c>
      <c r="F25" s="19"/>
      <c r="G25" s="19"/>
      <c r="H25" s="19"/>
    </row>
    <row r="26" spans="5:8" ht="13" x14ac:dyDescent="0.3">
      <c r="E26" s="26" t="s">
        <v>28</v>
      </c>
      <c r="F26" s="11">
        <v>8000000</v>
      </c>
      <c r="G26" s="11">
        <v>9000000</v>
      </c>
      <c r="H26" s="11">
        <v>8000000</v>
      </c>
    </row>
    <row r="27" spans="5:8" ht="13" x14ac:dyDescent="0.3">
      <c r="E27" s="26" t="s">
        <v>29</v>
      </c>
      <c r="F27" s="11"/>
      <c r="G27" s="11"/>
      <c r="H27" s="11"/>
    </row>
    <row r="28" spans="5:8" ht="13" x14ac:dyDescent="0.3">
      <c r="E28" s="26" t="s">
        <v>68</v>
      </c>
      <c r="F28" s="19">
        <v>62000000</v>
      </c>
      <c r="G28" s="19">
        <v>64000000</v>
      </c>
      <c r="H28" s="19">
        <v>71488000</v>
      </c>
    </row>
    <row r="29" spans="5:8" ht="13" x14ac:dyDescent="0.3">
      <c r="E29" s="26" t="s">
        <v>30</v>
      </c>
      <c r="F29" s="11"/>
      <c r="G29" s="11"/>
      <c r="H29" s="11"/>
    </row>
    <row r="30" spans="5:8" ht="14" x14ac:dyDescent="0.3">
      <c r="E30" s="28" t="s">
        <v>31</v>
      </c>
      <c r="F30" s="18">
        <f>+F5+F6+F7+F20</f>
        <v>6778036000</v>
      </c>
      <c r="G30" s="18">
        <f>+G5+G6+G7+G20</f>
        <v>7141211000</v>
      </c>
      <c r="H30" s="18">
        <f>+H5+H6+H7+H20</f>
        <v>7752183000</v>
      </c>
    </row>
    <row r="31" spans="5:8" ht="14" x14ac:dyDescent="0.3">
      <c r="E31" s="23" t="s">
        <v>32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33</v>
      </c>
      <c r="F32" s="3">
        <f>SUM(F33:F38)</f>
        <v>27901000</v>
      </c>
      <c r="G32" s="3">
        <f>SUM(G33:G38)</f>
        <v>43205000</v>
      </c>
      <c r="H32" s="3">
        <f>SUM(H33:H38)</f>
        <v>370937000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34</v>
      </c>
      <c r="F34" s="11">
        <v>26901000</v>
      </c>
      <c r="G34" s="11">
        <v>42205000</v>
      </c>
      <c r="H34" s="11">
        <v>369937000</v>
      </c>
    </row>
    <row r="35" spans="5:8" ht="13" x14ac:dyDescent="0.3">
      <c r="E35" s="26" t="s">
        <v>35</v>
      </c>
      <c r="F35" s="11">
        <v>1000000</v>
      </c>
      <c r="G35" s="11">
        <v>1000000</v>
      </c>
      <c r="H35" s="11">
        <v>1000000</v>
      </c>
    </row>
    <row r="36" spans="5:8" ht="13" x14ac:dyDescent="0.3">
      <c r="E36" s="26" t="s">
        <v>36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37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38</v>
      </c>
      <c r="F41" s="30">
        <f>+F32+F39</f>
        <v>27901000</v>
      </c>
      <c r="G41" s="30">
        <f>+G32+G39</f>
        <v>43205000</v>
      </c>
      <c r="H41" s="30">
        <f>+H32+H39</f>
        <v>370937000</v>
      </c>
    </row>
    <row r="42" spans="5:8" ht="14" x14ac:dyDescent="0.3">
      <c r="E42" s="29" t="s">
        <v>39</v>
      </c>
      <c r="F42" s="30">
        <f>+F30+F41</f>
        <v>6805937000</v>
      </c>
      <c r="G42" s="30">
        <f>+G30+G41</f>
        <v>7184416000</v>
      </c>
      <c r="H42" s="30">
        <f>+H30+H41</f>
        <v>8123120000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51</v>
      </c>
      <c r="F44" s="3"/>
      <c r="G44" s="3"/>
      <c r="H44" s="3"/>
    </row>
    <row r="45" spans="5:8" ht="13" hidden="1" x14ac:dyDescent="0.25">
      <c r="E45" s="2" t="s">
        <v>52</v>
      </c>
      <c r="F45" s="4">
        <f>SUM(F47+F53+F59+F65+F71+F77+F83+F89+F95+F101+F107+F113)</f>
        <v>125271000</v>
      </c>
      <c r="G45" s="4">
        <f>SUM(G47+G53+G59+G65+G71+G77+G83+G89+G95+G101+G107+G113)</f>
        <v>114234000</v>
      </c>
      <c r="H45" s="4">
        <f>SUM(H47+H53+H59+H65+H71+H77+H83+H89+H95+H101+H107+H113)</f>
        <v>126590000</v>
      </c>
    </row>
    <row r="46" spans="5:8" ht="13" x14ac:dyDescent="0.25">
      <c r="E46" s="5" t="s">
        <v>53</v>
      </c>
      <c r="F46" s="3"/>
      <c r="G46" s="3"/>
      <c r="H46" s="3"/>
    </row>
    <row r="47" spans="5:8" ht="13" x14ac:dyDescent="0.25">
      <c r="E47" s="2" t="s">
        <v>55</v>
      </c>
      <c r="F47" s="3">
        <f>SUM(F48:F51)</f>
        <v>90780000</v>
      </c>
      <c r="G47" s="3">
        <f>SUM(G48:G51)</f>
        <v>90780000</v>
      </c>
      <c r="H47" s="3">
        <f>SUM(H48:H51)</f>
        <v>98840000</v>
      </c>
    </row>
    <row r="48" spans="5:8" ht="13" x14ac:dyDescent="0.25">
      <c r="E48" s="31" t="s">
        <v>62</v>
      </c>
      <c r="F48" s="7">
        <v>64015000</v>
      </c>
      <c r="G48" s="8">
        <v>64015000</v>
      </c>
      <c r="H48" s="9">
        <v>71659000</v>
      </c>
    </row>
    <row r="49" spans="5:8" ht="13" x14ac:dyDescent="0.25">
      <c r="E49" s="31" t="s">
        <v>56</v>
      </c>
      <c r="F49" s="10">
        <v>26765000</v>
      </c>
      <c r="G49" s="32">
        <v>26765000</v>
      </c>
      <c r="H49" s="12">
        <v>27181000</v>
      </c>
    </row>
    <row r="50" spans="5:8" hidden="1" x14ac:dyDescent="0.25">
      <c r="E50" s="6"/>
      <c r="F50" s="10"/>
      <c r="G50" s="11"/>
      <c r="H50" s="12"/>
    </row>
    <row r="51" spans="5:8" x14ac:dyDescent="0.25">
      <c r="E51" s="6"/>
      <c r="F51" s="13"/>
      <c r="G51" s="14"/>
      <c r="H51" s="15"/>
    </row>
    <row r="52" spans="5:8" x14ac:dyDescent="0.25">
      <c r="F52" s="16"/>
      <c r="G52" s="16"/>
      <c r="H52" s="16"/>
    </row>
    <row r="53" spans="5:8" ht="13" hidden="1" x14ac:dyDescent="0.25">
      <c r="E53" s="2" t="s">
        <v>57</v>
      </c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t="13" hidden="1" x14ac:dyDescent="0.25">
      <c r="E54" s="31" t="s">
        <v>63</v>
      </c>
      <c r="F54" s="7"/>
      <c r="G54" s="8"/>
      <c r="H54" s="9"/>
    </row>
    <row r="55" spans="5:8" ht="13" hidden="1" x14ac:dyDescent="0.25">
      <c r="E55" s="31" t="s">
        <v>58</v>
      </c>
      <c r="F55" s="10"/>
      <c r="G55" s="11"/>
      <c r="H55" s="12"/>
    </row>
    <row r="56" spans="5:8" ht="13" hidden="1" x14ac:dyDescent="0.25">
      <c r="E56" s="31" t="s">
        <v>59</v>
      </c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x14ac:dyDescent="0.25">
      <c r="E59" s="2" t="s">
        <v>60</v>
      </c>
      <c r="F59" s="3">
        <f>SUM(F60:F63)</f>
        <v>22446000</v>
      </c>
      <c r="G59" s="3">
        <f>SUM(G60:G63)</f>
        <v>23454000</v>
      </c>
      <c r="H59" s="3">
        <f>SUM(H60:H63)</f>
        <v>27750000</v>
      </c>
    </row>
    <row r="60" spans="5:8" ht="13" x14ac:dyDescent="0.25">
      <c r="E60" s="31" t="s">
        <v>64</v>
      </c>
      <c r="F60" s="7">
        <v>12946000</v>
      </c>
      <c r="G60" s="8">
        <v>13700000</v>
      </c>
      <c r="H60" s="9">
        <v>15750000</v>
      </c>
    </row>
    <row r="61" spans="5:8" ht="13" x14ac:dyDescent="0.25">
      <c r="E61" s="31" t="s">
        <v>65</v>
      </c>
      <c r="F61" s="10">
        <v>9500000</v>
      </c>
      <c r="G61" s="11">
        <v>9754000</v>
      </c>
      <c r="H61" s="12">
        <v>12000000</v>
      </c>
    </row>
    <row r="62" spans="5:8" ht="13" x14ac:dyDescent="0.25">
      <c r="E62" s="31" t="s">
        <v>69</v>
      </c>
      <c r="F62" s="10"/>
      <c r="G62" s="11"/>
      <c r="H62" s="12"/>
    </row>
    <row r="63" spans="5:8" x14ac:dyDescent="0.25">
      <c r="E63" s="6"/>
      <c r="F63" s="13"/>
      <c r="G63" s="14"/>
      <c r="H63" s="15"/>
    </row>
    <row r="64" spans="5:8" x14ac:dyDescent="0.25">
      <c r="F64" s="16"/>
      <c r="G64" s="16"/>
      <c r="H64" s="16"/>
    </row>
    <row r="65" spans="5:8" ht="13" x14ac:dyDescent="0.25">
      <c r="E65" s="2" t="s">
        <v>61</v>
      </c>
      <c r="F65" s="3">
        <f>SUM(F66:F69)</f>
        <v>12045000</v>
      </c>
      <c r="G65" s="3">
        <f>SUM(G66:G69)</f>
        <v>0</v>
      </c>
      <c r="H65" s="3">
        <f>SUM(H66:H69)</f>
        <v>0</v>
      </c>
    </row>
    <row r="66" spans="5:8" ht="13" x14ac:dyDescent="0.25">
      <c r="E66" s="31" t="s">
        <v>66</v>
      </c>
      <c r="F66" s="7">
        <v>12045000</v>
      </c>
      <c r="G66" s="8"/>
      <c r="H66" s="9"/>
    </row>
    <row r="67" spans="5:8" ht="13" hidden="1" x14ac:dyDescent="0.25">
      <c r="E67" s="31"/>
      <c r="F67" s="10"/>
      <c r="G67" s="11"/>
      <c r="H67" s="12"/>
    </row>
    <row r="68" spans="5:8" ht="13" hidden="1" x14ac:dyDescent="0.25">
      <c r="E68" s="31"/>
      <c r="F68" s="10"/>
      <c r="G68" s="11"/>
      <c r="H68" s="12"/>
    </row>
    <row r="69" spans="5:8" x14ac:dyDescent="0.25">
      <c r="E69" s="6"/>
      <c r="F69" s="13"/>
      <c r="G69" s="14"/>
      <c r="H69" s="15"/>
    </row>
    <row r="70" spans="5:8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x14ac:dyDescent="0.25">
      <c r="E118" s="17" t="s">
        <v>54</v>
      </c>
      <c r="F118" s="18">
        <f>SUM(F45)</f>
        <v>125271000</v>
      </c>
      <c r="G118" s="18">
        <f>SUM(G45)</f>
        <v>114234000</v>
      </c>
      <c r="H118" s="18">
        <f>SUM(H45)</f>
        <v>126590000</v>
      </c>
    </row>
    <row r="119" spans="5:8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1" manualBreakCount="1">
    <brk id="11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Summary</vt:lpstr>
      <vt:lpstr>DC42</vt:lpstr>
      <vt:lpstr>DC48</vt:lpstr>
      <vt:lpstr>EKU</vt:lpstr>
      <vt:lpstr>GT421</vt:lpstr>
      <vt:lpstr>GT422</vt:lpstr>
      <vt:lpstr>GT423</vt:lpstr>
      <vt:lpstr>GT481</vt:lpstr>
      <vt:lpstr>GT484</vt:lpstr>
      <vt:lpstr>GT485</vt:lpstr>
      <vt:lpstr>JHB</vt:lpstr>
      <vt:lpstr>TSH</vt:lpstr>
      <vt:lpstr>'DC42'!Print_Area</vt:lpstr>
      <vt:lpstr>'DC48'!Print_Area</vt:lpstr>
      <vt:lpstr>EKU!Print_Area</vt:lpstr>
      <vt:lpstr>'GT421'!Print_Area</vt:lpstr>
      <vt:lpstr>'GT422'!Print_Area</vt:lpstr>
      <vt:lpstr>'GT423'!Print_Area</vt:lpstr>
      <vt:lpstr>'GT481'!Print_Area</vt:lpstr>
      <vt:lpstr>'GT484'!Print_Area</vt:lpstr>
      <vt:lpstr>'GT485'!Print_Area</vt:lpstr>
      <vt:lpstr>JHB!Print_Area</vt:lpstr>
      <vt:lpstr>Summary!Print_Area</vt:lpstr>
      <vt:lpstr>TSH!Print_Area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Pretty Mavhungu</dc:creator>
  <cp:lastModifiedBy>Yolanda Maphumulo</cp:lastModifiedBy>
  <dcterms:created xsi:type="dcterms:W3CDTF">2023-04-13T10:15:40Z</dcterms:created>
  <dcterms:modified xsi:type="dcterms:W3CDTF">2023-04-26T09:34:07Z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c4247e-447d-4732-af29-2e529a4288f1_Enabled">
    <vt:lpwstr>true</vt:lpwstr>
  </property>
  <property fmtid="{D5CDD505-2E9C-101B-9397-08002B2CF9AE}" pid="3" name="MSIP_Label_93c4247e-447d-4732-af29-2e529a4288f1_SetDate">
    <vt:lpwstr>2023-04-13T10:16:31Z</vt:lpwstr>
  </property>
  <property fmtid="{D5CDD505-2E9C-101B-9397-08002B2CF9AE}" pid="4" name="MSIP_Label_93c4247e-447d-4732-af29-2e529a4288f1_Method">
    <vt:lpwstr>Standard</vt:lpwstr>
  </property>
  <property fmtid="{D5CDD505-2E9C-101B-9397-08002B2CF9AE}" pid="5" name="MSIP_Label_93c4247e-447d-4732-af29-2e529a4288f1_Name">
    <vt:lpwstr>93c4247e-447d-4732-af29-2e529a4288f1</vt:lpwstr>
  </property>
  <property fmtid="{D5CDD505-2E9C-101B-9397-08002B2CF9AE}" pid="6" name="MSIP_Label_93c4247e-447d-4732-af29-2e529a4288f1_SiteId">
    <vt:lpwstr>1a45348f-02b4-4f9a-a7a8-7786f6dd3245</vt:lpwstr>
  </property>
  <property fmtid="{D5CDD505-2E9C-101B-9397-08002B2CF9AE}" pid="7" name="MSIP_Label_93c4247e-447d-4732-af29-2e529a4288f1_ActionId">
    <vt:lpwstr>d47a6688-4819-4c83-a3dc-a1faf32f11eb</vt:lpwstr>
  </property>
  <property fmtid="{D5CDD505-2E9C-101B-9397-08002B2CF9AE}" pid="8" name="MSIP_Label_93c4247e-447d-4732-af29-2e529a4288f1_ContentBits">
    <vt:lpwstr>0</vt:lpwstr>
  </property>
</Properties>
</file>